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576" windowHeight="12348"/>
  </bookViews>
  <sheets>
    <sheet name="Приложение 1" sheetId="2" r:id="rId1"/>
    <sheet name="Приложение 2" sheetId="1" r:id="rId2"/>
  </sheets>
  <definedNames>
    <definedName name="_xlnm.Print_Area" localSheetId="0">'Приложение 1'!$A$1:$R$16</definedName>
    <definedName name="_xlnm.Print_Area" localSheetId="1">'Приложение 2'!$A$1:$L$17</definedName>
  </definedNames>
  <calcPr calcId="125725"/>
</workbook>
</file>

<file path=xl/calcChain.xml><?xml version="1.0" encoding="utf-8"?>
<calcChain xmlns="http://schemas.openxmlformats.org/spreadsheetml/2006/main">
  <c r="L15" i="1"/>
  <c r="K15"/>
  <c r="K16" s="1"/>
  <c r="J15"/>
  <c r="I15"/>
  <c r="I16" s="1"/>
  <c r="H15"/>
  <c r="G15"/>
  <c r="G16" s="1"/>
  <c r="F15"/>
  <c r="E15"/>
  <c r="E16" s="1"/>
  <c r="D11"/>
  <c r="C11" s="1"/>
  <c r="D12"/>
  <c r="C12" s="1"/>
  <c r="D13"/>
  <c r="C13" s="1"/>
  <c r="D14"/>
  <c r="C14" s="1"/>
  <c r="D10"/>
  <c r="D15" s="1"/>
  <c r="D16" l="1"/>
  <c r="D17" s="1"/>
  <c r="L16"/>
  <c r="L17" s="1"/>
  <c r="J16"/>
  <c r="J17" s="1"/>
  <c r="H16"/>
  <c r="H17" s="1"/>
  <c r="F16"/>
  <c r="F17" s="1"/>
  <c r="E17"/>
  <c r="G17"/>
  <c r="I17"/>
  <c r="K17"/>
  <c r="C10"/>
  <c r="C15" s="1"/>
  <c r="C16" l="1"/>
  <c r="C17" s="1"/>
  <c r="K14" i="2"/>
  <c r="J14"/>
  <c r="I14"/>
  <c r="H14"/>
  <c r="L13"/>
  <c r="L12"/>
  <c r="L11"/>
  <c r="L10"/>
  <c r="L9"/>
  <c r="P14"/>
  <c r="P16" s="1"/>
  <c r="L14" l="1"/>
  <c r="L16" s="1"/>
</calcChain>
</file>

<file path=xl/sharedStrings.xml><?xml version="1.0" encoding="utf-8"?>
<sst xmlns="http://schemas.openxmlformats.org/spreadsheetml/2006/main" count="118" uniqueCount="54">
  <si>
    <t>руб.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</si>
  <si>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</si>
  <si>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</si>
  <si>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</si>
  <si>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</si>
  <si>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</si>
  <si>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</si>
  <si>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</si>
  <si>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</si>
  <si>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чел.</t>
  </si>
  <si>
    <t>крупнопанельные</t>
  </si>
  <si>
    <t>№ п\п</t>
  </si>
  <si>
    <t>Адрес МКД</t>
  </si>
  <si>
    <t>общая площадь МКД, всего</t>
  </si>
  <si>
    <t>Площадь помещений МКД:</t>
  </si>
  <si>
    <t>Количество жителей, зарегистрированных в МКД</t>
  </si>
  <si>
    <t>способ формирования фонда капитального ремонта</t>
  </si>
  <si>
    <t>завершение последнего капитального ремонта</t>
  </si>
  <si>
    <t>всего: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</si>
  <si>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</si>
  <si>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</si>
  <si>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</si>
  <si>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</si>
  <si>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</si>
  <si>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Дер. Лесколово, ул.Красноборская, д.10</t>
  </si>
  <si>
    <t>30.12.2019</t>
  </si>
  <si>
    <t>РО</t>
  </si>
  <si>
    <t>Дер. Лесколово, ул.Красноборская, д.11</t>
  </si>
  <si>
    <t>Дер. Лесколово, ул.Красноборская, д.13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</si>
  <si>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</si>
  <si>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</si>
  <si>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</si>
  <si>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крыши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</si>
  <si>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</si>
  <si>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</si>
  <si>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</si>
  <si>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</si>
  <si>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</si>
  <si>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</si>
  <si>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</si>
  <si>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кв.м.</t>
  </si>
  <si>
    <t>КРАТКОСРОЧНЫЙ ПЛАН</t>
  </si>
  <si>
    <t>реализации в 2019 году региональной программы капитального ремонта общего имущества в многоквартирных домах, расположенных на территории МО «Лесколовское сельское поселение»</t>
  </si>
  <si>
    <t>Дер. Лесколово, ул.Красноборская, д.12</t>
  </si>
  <si>
    <t>Пос. Осельки, д.3</t>
  </si>
  <si>
    <t>кирпич</t>
  </si>
  <si>
    <t>Итого по МО</t>
  </si>
  <si>
    <t>Осуществление строительного контроля</t>
  </si>
  <si>
    <t>Итого по МО со строительным контролем</t>
  </si>
  <si>
    <t>х</t>
  </si>
  <si>
    <t>Приложение 2                                                                        к постановлению администрации МО "Лесколовское сельское поселение" от 30.01.2019 № 22</t>
  </si>
  <si>
    <t>Перечень многоквартирных домов, которые подлежат капитальному ремонту в 2019 году</t>
  </si>
  <si>
    <t>Реестр многоквартирных домов, которые подлежат капитальному ремонту в 2019 году</t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</si>
  <si>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к постановлению администрации МО "Лесколовское сельское </t>
    </r>
    <r>
      <rPr>
        <b/>
        <sz val="12"/>
        <color theme="1"/>
        <rFont val="Times New Roman"/>
        <family val="1"/>
        <charset val="204"/>
      </rPr>
      <t>поселение"                                             от 30.01.2019 № 22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</si>
</sst>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\ _₽"/>
  </numFmts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9" fillId="0" borderId="0"/>
  </cellStyleXfs>
  <cellXfs count="9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1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3" fillId="2" borderId="5" xfId="2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1" fontId="3" fillId="2" borderId="5" xfId="2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2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3" xfId="0" applyNumberFormat="1" applyFont="1" applyFill="1" applyBorder="1" applyAlignment="1">
      <alignment horizontal="center" vertical="center" textRotation="90"/>
    </xf>
    <xf numFmtId="0" fontId="3" fillId="2" borderId="1" xfId="0" applyNumberFormat="1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textRotation="90" wrapText="1"/>
    </xf>
    <xf numFmtId="0" fontId="3" fillId="2" borderId="5" xfId="0" applyNumberFormat="1" applyFont="1" applyFill="1" applyBorder="1" applyAlignment="1">
      <alignment horizontal="center" vertical="center" textRotation="90" wrapText="1"/>
    </xf>
    <xf numFmtId="0" fontId="3" fillId="2" borderId="1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10 2 2" xfId="2"/>
    <cellStyle name="Обычный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Normal="100" zoomScaleSheetLayoutView="100" workbookViewId="0">
      <selection activeCell="R3" sqref="R3"/>
    </sheetView>
  </sheetViews>
  <sheetFormatPr defaultColWidth="9.109375" defaultRowHeight="18"/>
  <cols>
    <col min="1" max="1" width="5.44140625" style="47" customWidth="1"/>
    <col min="2" max="2" width="20" style="47" customWidth="1"/>
    <col min="3" max="3" width="6.109375" style="47" customWidth="1"/>
    <col min="4" max="4" width="8.33203125" style="47" customWidth="1"/>
    <col min="5" max="5" width="19.6640625" style="47" customWidth="1"/>
    <col min="6" max="7" width="4.88671875" style="47" customWidth="1"/>
    <col min="8" max="8" width="12.109375" style="47" customWidth="1"/>
    <col min="9" max="9" width="9.6640625" style="47" customWidth="1"/>
    <col min="10" max="10" width="8.88671875" style="47" customWidth="1"/>
    <col min="11" max="11" width="7.5546875" style="47" customWidth="1"/>
    <col min="12" max="12" width="15.33203125" style="47" customWidth="1"/>
    <col min="13" max="13" width="7.33203125" style="47" customWidth="1"/>
    <col min="14" max="14" width="6.6640625" style="47" customWidth="1"/>
    <col min="15" max="15" width="8" style="47" customWidth="1"/>
    <col min="16" max="16" width="13.88671875" style="47" customWidth="1"/>
    <col min="17" max="17" width="12.5546875" style="47" customWidth="1"/>
    <col min="18" max="16384" width="9.109375" style="47"/>
  </cols>
  <sheetData>
    <row r="1" spans="1:20" ht="18.75" customHeight="1">
      <c r="P1" s="50" t="s">
        <v>53</v>
      </c>
      <c r="Q1" s="50"/>
      <c r="R1" s="50"/>
    </row>
    <row r="2" spans="1:20" ht="42" customHeight="1"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0"/>
      <c r="Q2" s="50"/>
      <c r="R2" s="50"/>
      <c r="S2" s="48"/>
      <c r="T2" s="48"/>
    </row>
    <row r="3" spans="1:20" ht="63" customHeight="1">
      <c r="B3" s="59" t="s">
        <v>42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48"/>
      <c r="Q3" s="48"/>
      <c r="R3" s="48"/>
      <c r="S3" s="48"/>
      <c r="T3" s="48"/>
    </row>
    <row r="4" spans="1:20" ht="39" customHeight="1" thickBot="1">
      <c r="B4" s="57" t="s">
        <v>51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48"/>
      <c r="Q4" s="48"/>
      <c r="R4" s="48"/>
      <c r="S4" s="48"/>
      <c r="T4" s="48"/>
    </row>
    <row r="5" spans="1:20" s="49" customFormat="1" ht="46.5" customHeight="1">
      <c r="A5" s="54" t="s">
        <v>11</v>
      </c>
      <c r="B5" s="51" t="s">
        <v>12</v>
      </c>
      <c r="C5" s="64" t="s">
        <v>1</v>
      </c>
      <c r="D5" s="64"/>
      <c r="E5" s="65" t="s">
        <v>2</v>
      </c>
      <c r="F5" s="67" t="s">
        <v>3</v>
      </c>
      <c r="G5" s="67" t="s">
        <v>4</v>
      </c>
      <c r="H5" s="69" t="s">
        <v>13</v>
      </c>
      <c r="I5" s="77" t="s">
        <v>14</v>
      </c>
      <c r="J5" s="77"/>
      <c r="K5" s="78" t="s">
        <v>15</v>
      </c>
      <c r="L5" s="77" t="s">
        <v>5</v>
      </c>
      <c r="M5" s="77"/>
      <c r="N5" s="77"/>
      <c r="O5" s="77"/>
      <c r="P5" s="77"/>
      <c r="Q5" s="69" t="s">
        <v>6</v>
      </c>
      <c r="R5" s="71" t="s">
        <v>16</v>
      </c>
    </row>
    <row r="6" spans="1:20" s="49" customFormat="1" ht="23.25" customHeight="1">
      <c r="A6" s="55"/>
      <c r="B6" s="52"/>
      <c r="C6" s="75" t="s">
        <v>7</v>
      </c>
      <c r="D6" s="70" t="s">
        <v>17</v>
      </c>
      <c r="E6" s="66"/>
      <c r="F6" s="68"/>
      <c r="G6" s="68"/>
      <c r="H6" s="70"/>
      <c r="I6" s="70" t="s">
        <v>18</v>
      </c>
      <c r="J6" s="70" t="s">
        <v>8</v>
      </c>
      <c r="K6" s="75"/>
      <c r="L6" s="76" t="s">
        <v>18</v>
      </c>
      <c r="M6" s="22"/>
      <c r="N6" s="22"/>
      <c r="O6" s="23"/>
      <c r="P6" s="23"/>
      <c r="Q6" s="70"/>
      <c r="R6" s="72"/>
    </row>
    <row r="7" spans="1:20" s="49" customFormat="1" ht="141" customHeight="1">
      <c r="A7" s="55"/>
      <c r="B7" s="52"/>
      <c r="C7" s="75"/>
      <c r="D7" s="70"/>
      <c r="E7" s="66"/>
      <c r="F7" s="68"/>
      <c r="G7" s="68"/>
      <c r="H7" s="70"/>
      <c r="I7" s="70"/>
      <c r="J7" s="70"/>
      <c r="K7" s="75"/>
      <c r="L7" s="76"/>
      <c r="M7" s="22" t="s">
        <v>19</v>
      </c>
      <c r="N7" s="22" t="s">
        <v>20</v>
      </c>
      <c r="O7" s="22" t="s">
        <v>21</v>
      </c>
      <c r="P7" s="22" t="s">
        <v>22</v>
      </c>
      <c r="Q7" s="70"/>
      <c r="R7" s="72"/>
    </row>
    <row r="8" spans="1:20" s="49" customFormat="1" ht="30" customHeight="1">
      <c r="A8" s="56"/>
      <c r="B8" s="53"/>
      <c r="C8" s="75"/>
      <c r="D8" s="70"/>
      <c r="E8" s="66"/>
      <c r="F8" s="68"/>
      <c r="G8" s="68"/>
      <c r="H8" s="23" t="s">
        <v>23</v>
      </c>
      <c r="I8" s="23" t="s">
        <v>23</v>
      </c>
      <c r="J8" s="23" t="s">
        <v>23</v>
      </c>
      <c r="K8" s="3" t="s">
        <v>9</v>
      </c>
      <c r="L8" s="4" t="s">
        <v>0</v>
      </c>
      <c r="M8" s="4" t="s">
        <v>0</v>
      </c>
      <c r="N8" s="4" t="s">
        <v>0</v>
      </c>
      <c r="O8" s="23" t="s">
        <v>0</v>
      </c>
      <c r="P8" s="23" t="s">
        <v>0</v>
      </c>
      <c r="Q8" s="70"/>
      <c r="R8" s="72"/>
    </row>
    <row r="9" spans="1:20" s="49" customFormat="1" ht="48" customHeight="1">
      <c r="A9" s="40">
        <v>1</v>
      </c>
      <c r="B9" s="23" t="s">
        <v>24</v>
      </c>
      <c r="C9" s="5">
        <v>1977</v>
      </c>
      <c r="D9" s="6"/>
      <c r="E9" s="7" t="s">
        <v>10</v>
      </c>
      <c r="F9" s="8">
        <v>5</v>
      </c>
      <c r="G9" s="8">
        <v>3</v>
      </c>
      <c r="H9" s="9">
        <v>3114.4</v>
      </c>
      <c r="I9" s="7">
        <v>2878</v>
      </c>
      <c r="J9" s="7">
        <v>2674.7</v>
      </c>
      <c r="K9" s="10">
        <v>60</v>
      </c>
      <c r="L9" s="11">
        <f>SUM(M9:P9)</f>
        <v>11124428.65</v>
      </c>
      <c r="M9" s="4">
        <v>0</v>
      </c>
      <c r="N9" s="4">
        <v>0</v>
      </c>
      <c r="O9" s="4">
        <v>0</v>
      </c>
      <c r="P9" s="4">
        <v>11124428.65</v>
      </c>
      <c r="Q9" s="12" t="s">
        <v>25</v>
      </c>
      <c r="R9" s="41" t="s">
        <v>26</v>
      </c>
    </row>
    <row r="10" spans="1:20" s="49" customFormat="1" ht="48.75" customHeight="1">
      <c r="A10" s="40">
        <v>2</v>
      </c>
      <c r="B10" s="23" t="s">
        <v>27</v>
      </c>
      <c r="C10" s="5">
        <v>1977</v>
      </c>
      <c r="D10" s="23"/>
      <c r="E10" s="7" t="s">
        <v>10</v>
      </c>
      <c r="F10" s="8">
        <v>5</v>
      </c>
      <c r="G10" s="8">
        <v>4</v>
      </c>
      <c r="H10" s="9">
        <v>4364.8999999999996</v>
      </c>
      <c r="I10" s="7">
        <v>3747.3</v>
      </c>
      <c r="J10" s="7">
        <v>3479.2</v>
      </c>
      <c r="K10" s="10">
        <v>85</v>
      </c>
      <c r="L10" s="11">
        <f>SUM(M10:P10)</f>
        <v>22510347.84</v>
      </c>
      <c r="M10" s="4">
        <v>0</v>
      </c>
      <c r="N10" s="4">
        <v>0</v>
      </c>
      <c r="O10" s="4">
        <v>0</v>
      </c>
      <c r="P10" s="4">
        <v>22510347.84</v>
      </c>
      <c r="Q10" s="12" t="s">
        <v>25</v>
      </c>
      <c r="R10" s="41" t="s">
        <v>26</v>
      </c>
    </row>
    <row r="11" spans="1:20" s="49" customFormat="1" ht="48.75" customHeight="1">
      <c r="A11" s="40">
        <v>3</v>
      </c>
      <c r="B11" s="23" t="s">
        <v>43</v>
      </c>
      <c r="C11" s="15">
        <v>1978</v>
      </c>
      <c r="D11" s="16"/>
      <c r="E11" s="7" t="s">
        <v>10</v>
      </c>
      <c r="F11" s="18">
        <v>5</v>
      </c>
      <c r="G11" s="18">
        <v>3</v>
      </c>
      <c r="H11" s="19">
        <v>3115.7</v>
      </c>
      <c r="I11" s="17">
        <v>2874.7</v>
      </c>
      <c r="J11" s="17">
        <v>2444.5</v>
      </c>
      <c r="K11" s="20">
        <v>156</v>
      </c>
      <c r="L11" s="11">
        <f>SUM(M11:P11)</f>
        <v>9000992.7400000002</v>
      </c>
      <c r="M11" s="21">
        <v>0</v>
      </c>
      <c r="N11" s="21">
        <v>0</v>
      </c>
      <c r="O11" s="21">
        <v>0</v>
      </c>
      <c r="P11" s="21">
        <v>9000992.7400000002</v>
      </c>
      <c r="Q11" s="12" t="s">
        <v>25</v>
      </c>
      <c r="R11" s="41" t="s">
        <v>26</v>
      </c>
    </row>
    <row r="12" spans="1:20" s="49" customFormat="1" ht="55.5" customHeight="1">
      <c r="A12" s="40">
        <v>4</v>
      </c>
      <c r="B12" s="16" t="s">
        <v>28</v>
      </c>
      <c r="C12" s="16">
        <v>1977</v>
      </c>
      <c r="D12" s="16"/>
      <c r="E12" s="16" t="s">
        <v>10</v>
      </c>
      <c r="F12" s="16">
        <v>5</v>
      </c>
      <c r="G12" s="16">
        <v>4</v>
      </c>
      <c r="H12" s="16">
        <v>4029.9</v>
      </c>
      <c r="I12" s="17">
        <v>3724.8</v>
      </c>
      <c r="J12" s="17">
        <v>3388.3</v>
      </c>
      <c r="K12" s="17">
        <v>82</v>
      </c>
      <c r="L12" s="11">
        <f>SUM(M12:P12)</f>
        <v>22518116.789999999</v>
      </c>
      <c r="M12" s="21">
        <v>0</v>
      </c>
      <c r="N12" s="21">
        <v>0</v>
      </c>
      <c r="O12" s="21">
        <v>0</v>
      </c>
      <c r="P12" s="21">
        <v>22518116.789999999</v>
      </c>
      <c r="Q12" s="12" t="s">
        <v>25</v>
      </c>
      <c r="R12" s="41" t="s">
        <v>26</v>
      </c>
    </row>
    <row r="13" spans="1:20" s="49" customFormat="1" ht="55.5" customHeight="1" thickBot="1">
      <c r="A13" s="42">
        <v>5</v>
      </c>
      <c r="B13" s="16" t="s">
        <v>44</v>
      </c>
      <c r="C13" s="16">
        <v>1936</v>
      </c>
      <c r="D13" s="16"/>
      <c r="E13" s="16" t="s">
        <v>45</v>
      </c>
      <c r="F13" s="16">
        <v>4</v>
      </c>
      <c r="G13" s="16">
        <v>3</v>
      </c>
      <c r="H13" s="16">
        <v>1784.2</v>
      </c>
      <c r="I13" s="17">
        <v>1664.8</v>
      </c>
      <c r="J13" s="17">
        <v>876.7</v>
      </c>
      <c r="K13" s="17">
        <v>79</v>
      </c>
      <c r="L13" s="29">
        <f>SUM(M13:P13)</f>
        <v>6349607.3499999996</v>
      </c>
      <c r="M13" s="21">
        <v>0</v>
      </c>
      <c r="N13" s="21">
        <v>0</v>
      </c>
      <c r="O13" s="21">
        <v>0</v>
      </c>
      <c r="P13" s="21">
        <v>6349607.3499999996</v>
      </c>
      <c r="Q13" s="28" t="s">
        <v>25</v>
      </c>
      <c r="R13" s="43" t="s">
        <v>26</v>
      </c>
    </row>
    <row r="14" spans="1:20" ht="18.600000000000001" thickBot="1">
      <c r="A14" s="62" t="s">
        <v>46</v>
      </c>
      <c r="B14" s="63"/>
      <c r="C14" s="63"/>
      <c r="D14" s="30" t="s">
        <v>49</v>
      </c>
      <c r="E14" s="30" t="s">
        <v>49</v>
      </c>
      <c r="F14" s="30" t="s">
        <v>49</v>
      </c>
      <c r="G14" s="30" t="s">
        <v>49</v>
      </c>
      <c r="H14" s="34">
        <f>SUM(H9:H13)</f>
        <v>16409.099999999999</v>
      </c>
      <c r="I14" s="35">
        <f>SUM(I9:I13)</f>
        <v>14889.599999999999</v>
      </c>
      <c r="J14" s="35">
        <f>SUM(J9:J13)</f>
        <v>12863.400000000001</v>
      </c>
      <c r="K14" s="36">
        <f>SUM(K9:K13)</f>
        <v>462</v>
      </c>
      <c r="L14" s="37">
        <f>SUM(L9:L13)</f>
        <v>71503493.370000005</v>
      </c>
      <c r="M14" s="45">
        <v>0</v>
      </c>
      <c r="N14" s="45">
        <v>0</v>
      </c>
      <c r="O14" s="45">
        <v>0</v>
      </c>
      <c r="P14" s="37">
        <f>SUM(P9:P13)</f>
        <v>71503493.370000005</v>
      </c>
      <c r="Q14" s="30" t="s">
        <v>49</v>
      </c>
      <c r="R14" s="31" t="s">
        <v>49</v>
      </c>
    </row>
    <row r="15" spans="1:20" ht="38.25" customHeight="1" thickBot="1">
      <c r="A15" s="73" t="s">
        <v>47</v>
      </c>
      <c r="B15" s="74"/>
      <c r="C15" s="74"/>
      <c r="D15" s="32" t="s">
        <v>49</v>
      </c>
      <c r="E15" s="32" t="s">
        <v>49</v>
      </c>
      <c r="F15" s="32" t="s">
        <v>49</v>
      </c>
      <c r="G15" s="32" t="s">
        <v>49</v>
      </c>
      <c r="H15" s="32" t="s">
        <v>49</v>
      </c>
      <c r="I15" s="32" t="s">
        <v>49</v>
      </c>
      <c r="J15" s="32" t="s">
        <v>49</v>
      </c>
      <c r="K15" s="32" t="s">
        <v>49</v>
      </c>
      <c r="L15" s="38">
        <v>1530174.76</v>
      </c>
      <c r="M15" s="46">
        <v>0</v>
      </c>
      <c r="N15" s="46">
        <v>0</v>
      </c>
      <c r="O15" s="46">
        <v>0</v>
      </c>
      <c r="P15" s="38">
        <v>1530174.76</v>
      </c>
      <c r="Q15" s="33" t="s">
        <v>49</v>
      </c>
      <c r="R15" s="44" t="s">
        <v>49</v>
      </c>
    </row>
    <row r="16" spans="1:20" ht="39" customHeight="1" thickBot="1">
      <c r="A16" s="60" t="s">
        <v>48</v>
      </c>
      <c r="B16" s="61"/>
      <c r="C16" s="61"/>
      <c r="D16" s="27" t="s">
        <v>49</v>
      </c>
      <c r="E16" s="27" t="s">
        <v>49</v>
      </c>
      <c r="F16" s="27" t="s">
        <v>49</v>
      </c>
      <c r="G16" s="27" t="s">
        <v>49</v>
      </c>
      <c r="H16" s="27" t="s">
        <v>49</v>
      </c>
      <c r="I16" s="27" t="s">
        <v>49</v>
      </c>
      <c r="J16" s="27" t="s">
        <v>49</v>
      </c>
      <c r="K16" s="27" t="s">
        <v>49</v>
      </c>
      <c r="L16" s="37">
        <f>SUM(L14:L15)</f>
        <v>73033668.13000001</v>
      </c>
      <c r="M16" s="45">
        <v>0</v>
      </c>
      <c r="N16" s="45">
        <v>0</v>
      </c>
      <c r="O16" s="45">
        <v>0</v>
      </c>
      <c r="P16" s="37">
        <f>SUM(P14:P15)</f>
        <v>73033668.13000001</v>
      </c>
      <c r="Q16" s="30" t="s">
        <v>49</v>
      </c>
      <c r="R16" s="31" t="s">
        <v>49</v>
      </c>
    </row>
  </sheetData>
  <mergeCells count="24">
    <mergeCell ref="A16:C16"/>
    <mergeCell ref="A14:C14"/>
    <mergeCell ref="C5:D5"/>
    <mergeCell ref="E5:E8"/>
    <mergeCell ref="F5:F8"/>
    <mergeCell ref="A15:C15"/>
    <mergeCell ref="C6:C8"/>
    <mergeCell ref="D6:D8"/>
    <mergeCell ref="P1:R2"/>
    <mergeCell ref="B5:B8"/>
    <mergeCell ref="A5:A8"/>
    <mergeCell ref="B4:O4"/>
    <mergeCell ref="B2:O2"/>
    <mergeCell ref="B3:O3"/>
    <mergeCell ref="Q5:Q8"/>
    <mergeCell ref="R5:R8"/>
    <mergeCell ref="I6:I7"/>
    <mergeCell ref="J6:J7"/>
    <mergeCell ref="L6:L7"/>
    <mergeCell ref="G5:G8"/>
    <mergeCell ref="H5:H7"/>
    <mergeCell ref="I5:J5"/>
    <mergeCell ref="K5:K7"/>
    <mergeCell ref="L5:P5"/>
  </mergeCells>
  <printOptions horizontalCentered="1"/>
  <pageMargins left="0.70866141732283472" right="0.31496062992125984" top="0.55118110236220474" bottom="0.55118110236220474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BreakPreview" zoomScale="80" zoomScaleNormal="60" zoomScaleSheetLayoutView="80" workbookViewId="0">
      <selection activeCell="E10" sqref="E10"/>
    </sheetView>
  </sheetViews>
  <sheetFormatPr defaultColWidth="9.109375" defaultRowHeight="18"/>
  <cols>
    <col min="1" max="1" width="7.88671875" style="2" customWidth="1"/>
    <col min="2" max="2" width="19.88671875" style="2" customWidth="1"/>
    <col min="3" max="11" width="20.6640625" style="2" customWidth="1"/>
    <col min="12" max="12" width="17.109375" style="2" customWidth="1"/>
    <col min="13" max="16384" width="9.109375" style="2"/>
  </cols>
  <sheetData>
    <row r="1" spans="1:14" ht="36.75" customHeight="1">
      <c r="J1" s="59" t="s">
        <v>50</v>
      </c>
      <c r="K1" s="59"/>
      <c r="L1" s="59"/>
    </row>
    <row r="2" spans="1:14" ht="48" customHeight="1">
      <c r="A2" s="1"/>
      <c r="B2" s="59" t="s">
        <v>41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26"/>
      <c r="N2" s="26"/>
    </row>
    <row r="3" spans="1:14" ht="47.25" customHeight="1">
      <c r="A3" s="1"/>
      <c r="B3" s="81" t="s">
        <v>42</v>
      </c>
      <c r="C3" s="81"/>
      <c r="D3" s="81"/>
      <c r="E3" s="81"/>
      <c r="F3" s="81"/>
      <c r="G3" s="81"/>
      <c r="H3" s="81"/>
      <c r="I3" s="81"/>
      <c r="J3" s="39"/>
      <c r="K3" s="39"/>
      <c r="L3" s="39"/>
      <c r="M3" s="26"/>
      <c r="N3" s="26"/>
    </row>
    <row r="4" spans="1:14" ht="47.25" customHeight="1" thickBot="1">
      <c r="A4" s="1"/>
      <c r="B4" s="57" t="s">
        <v>52</v>
      </c>
      <c r="C4" s="57"/>
      <c r="D4" s="57"/>
      <c r="E4" s="57"/>
      <c r="F4" s="57"/>
      <c r="G4" s="57"/>
      <c r="H4" s="57"/>
      <c r="I4" s="57"/>
      <c r="J4" s="39"/>
      <c r="K4" s="39"/>
      <c r="L4" s="39"/>
      <c r="M4" s="26"/>
      <c r="N4" s="26"/>
    </row>
    <row r="5" spans="1:14" ht="25.5" customHeight="1">
      <c r="A5" s="86" t="s">
        <v>11</v>
      </c>
      <c r="B5" s="88" t="s">
        <v>12</v>
      </c>
      <c r="C5" s="88" t="s">
        <v>29</v>
      </c>
      <c r="D5" s="90" t="s">
        <v>30</v>
      </c>
      <c r="E5" s="90"/>
      <c r="F5" s="90"/>
      <c r="G5" s="90"/>
      <c r="H5" s="90"/>
      <c r="I5" s="90"/>
      <c r="J5" s="90"/>
      <c r="K5" s="90"/>
      <c r="L5" s="90"/>
    </row>
    <row r="6" spans="1:14" ht="27" customHeight="1">
      <c r="A6" s="87"/>
      <c r="B6" s="89"/>
      <c r="C6" s="89"/>
      <c r="D6" s="89" t="s">
        <v>31</v>
      </c>
      <c r="E6" s="92"/>
      <c r="F6" s="92"/>
      <c r="G6" s="92"/>
      <c r="H6" s="92"/>
      <c r="I6" s="92"/>
      <c r="J6" s="91" t="s">
        <v>32</v>
      </c>
      <c r="K6" s="93"/>
      <c r="L6" s="91" t="s">
        <v>33</v>
      </c>
    </row>
    <row r="7" spans="1:14" ht="61.5" customHeight="1">
      <c r="A7" s="87"/>
      <c r="B7" s="89"/>
      <c r="C7" s="89"/>
      <c r="D7" s="91" t="s">
        <v>34</v>
      </c>
      <c r="E7" s="79" t="s">
        <v>35</v>
      </c>
      <c r="F7" s="79" t="s">
        <v>36</v>
      </c>
      <c r="G7" s="79" t="s">
        <v>37</v>
      </c>
      <c r="H7" s="79" t="s">
        <v>38</v>
      </c>
      <c r="I7" s="79" t="s">
        <v>39</v>
      </c>
      <c r="J7" s="93"/>
      <c r="K7" s="93"/>
      <c r="L7" s="91"/>
    </row>
    <row r="8" spans="1:14" ht="81.75" customHeight="1">
      <c r="A8" s="87"/>
      <c r="B8" s="89"/>
      <c r="C8" s="89"/>
      <c r="D8" s="91"/>
      <c r="E8" s="80"/>
      <c r="F8" s="80"/>
      <c r="G8" s="80"/>
      <c r="H8" s="80"/>
      <c r="I8" s="80"/>
      <c r="J8" s="93"/>
      <c r="K8" s="93"/>
      <c r="L8" s="91"/>
    </row>
    <row r="9" spans="1:14">
      <c r="A9" s="87"/>
      <c r="B9" s="89"/>
      <c r="C9" s="24" t="s">
        <v>0</v>
      </c>
      <c r="D9" s="24" t="s">
        <v>0</v>
      </c>
      <c r="E9" s="24" t="s">
        <v>0</v>
      </c>
      <c r="F9" s="24" t="s">
        <v>0</v>
      </c>
      <c r="G9" s="24" t="s">
        <v>0</v>
      </c>
      <c r="H9" s="24" t="s">
        <v>0</v>
      </c>
      <c r="I9" s="24" t="s">
        <v>0</v>
      </c>
      <c r="J9" s="24" t="s">
        <v>40</v>
      </c>
      <c r="K9" s="24" t="s">
        <v>0</v>
      </c>
      <c r="L9" s="24" t="s">
        <v>0</v>
      </c>
    </row>
    <row r="10" spans="1:14" ht="60" customHeight="1">
      <c r="A10" s="13">
        <v>1</v>
      </c>
      <c r="B10" s="23" t="s">
        <v>24</v>
      </c>
      <c r="C10" s="4">
        <f>SUM(D10+K10)</f>
        <v>11124428.65</v>
      </c>
      <c r="D10" s="4">
        <f>SUM(E10:I10)</f>
        <v>3072133.94</v>
      </c>
      <c r="E10" s="23"/>
      <c r="F10" s="25">
        <v>1912224.3</v>
      </c>
      <c r="G10" s="25">
        <v>615167.62</v>
      </c>
      <c r="H10" s="25">
        <v>230687.86</v>
      </c>
      <c r="I10" s="25">
        <v>314054.15999999997</v>
      </c>
      <c r="J10" s="25">
        <v>725.53</v>
      </c>
      <c r="K10" s="25">
        <v>8052294.71</v>
      </c>
      <c r="L10" s="25"/>
    </row>
    <row r="11" spans="1:14" ht="60" customHeight="1">
      <c r="A11" s="13">
        <v>2</v>
      </c>
      <c r="B11" s="23" t="s">
        <v>27</v>
      </c>
      <c r="C11" s="4">
        <f>SUM(D11+K11)</f>
        <v>22510347.840000004</v>
      </c>
      <c r="D11" s="4">
        <f t="shared" ref="D11:D14" si="0">SUM(E11:I11)</f>
        <v>11863556.790000001</v>
      </c>
      <c r="E11" s="23"/>
      <c r="F11" s="25">
        <v>7488102.2999999998</v>
      </c>
      <c r="G11" s="25">
        <v>922751.42</v>
      </c>
      <c r="H11" s="25">
        <v>3075838.08</v>
      </c>
      <c r="I11" s="25">
        <v>376864.99</v>
      </c>
      <c r="J11" s="25">
        <v>959.3</v>
      </c>
      <c r="K11" s="25">
        <v>10646791.050000001</v>
      </c>
      <c r="L11" s="25"/>
    </row>
    <row r="12" spans="1:14" ht="60" customHeight="1">
      <c r="A12" s="13">
        <v>3</v>
      </c>
      <c r="B12" s="23" t="s">
        <v>43</v>
      </c>
      <c r="C12" s="4">
        <f t="shared" ref="C12:C13" si="1">SUM(D12+K12)</f>
        <v>9000992.7400000002</v>
      </c>
      <c r="D12" s="4">
        <f t="shared" si="0"/>
        <v>9000992.7400000002</v>
      </c>
      <c r="E12" s="25">
        <v>1140063.3700000001</v>
      </c>
      <c r="F12" s="25">
        <v>7860929.3700000001</v>
      </c>
      <c r="G12" s="25"/>
      <c r="H12" s="25"/>
      <c r="I12" s="25"/>
      <c r="J12" s="25"/>
      <c r="K12" s="25"/>
      <c r="L12" s="25"/>
    </row>
    <row r="13" spans="1:14" ht="60" customHeight="1">
      <c r="A13" s="13">
        <v>4</v>
      </c>
      <c r="B13" s="16" t="s">
        <v>28</v>
      </c>
      <c r="C13" s="4">
        <f t="shared" si="1"/>
        <v>22518116.789999999</v>
      </c>
      <c r="D13" s="4">
        <f t="shared" si="0"/>
        <v>11863556.790000001</v>
      </c>
      <c r="E13" s="25"/>
      <c r="F13" s="25">
        <v>7488102.2999999998</v>
      </c>
      <c r="G13" s="25">
        <v>922751.42</v>
      </c>
      <c r="H13" s="25">
        <v>3075838.08</v>
      </c>
      <c r="I13" s="25">
        <v>376864.99</v>
      </c>
      <c r="J13" s="25">
        <v>960</v>
      </c>
      <c r="K13" s="25">
        <v>10654560</v>
      </c>
      <c r="L13" s="25"/>
    </row>
    <row r="14" spans="1:14" ht="60" customHeight="1" thickBot="1">
      <c r="A14" s="13">
        <v>5</v>
      </c>
      <c r="B14" s="16" t="s">
        <v>44</v>
      </c>
      <c r="C14" s="4">
        <f>SUM(D14+K14+L14)</f>
        <v>6349607.3499999996</v>
      </c>
      <c r="D14" s="4">
        <f t="shared" si="0"/>
        <v>6080939.7599999998</v>
      </c>
      <c r="E14" s="25">
        <v>765320.7</v>
      </c>
      <c r="F14" s="25">
        <v>5315619.0599999996</v>
      </c>
      <c r="G14" s="25"/>
      <c r="H14" s="25"/>
      <c r="I14" s="25"/>
      <c r="J14" s="25"/>
      <c r="K14" s="25"/>
      <c r="L14" s="25">
        <v>268667.59000000003</v>
      </c>
    </row>
    <row r="15" spans="1:14" ht="30" customHeight="1" thickBot="1">
      <c r="A15" s="84" t="s">
        <v>46</v>
      </c>
      <c r="B15" s="85"/>
      <c r="C15" s="37">
        <f>SUM(C10:C14)</f>
        <v>71503493.370000005</v>
      </c>
      <c r="D15" s="37">
        <f>SUM(D10:D14)</f>
        <v>41881180.019999996</v>
      </c>
      <c r="E15" s="37">
        <f t="shared" ref="E15:L15" si="2">SUM(E10:E14)</f>
        <v>1905384.07</v>
      </c>
      <c r="F15" s="37">
        <f t="shared" si="2"/>
        <v>30064977.329999998</v>
      </c>
      <c r="G15" s="37">
        <f t="shared" si="2"/>
        <v>2460670.46</v>
      </c>
      <c r="H15" s="37">
        <f t="shared" si="2"/>
        <v>6382364.0199999996</v>
      </c>
      <c r="I15" s="37">
        <f t="shared" si="2"/>
        <v>1067784.1399999999</v>
      </c>
      <c r="J15" s="37">
        <f t="shared" si="2"/>
        <v>2644.83</v>
      </c>
      <c r="K15" s="37">
        <f t="shared" si="2"/>
        <v>29353645.760000002</v>
      </c>
      <c r="L15" s="37">
        <f t="shared" si="2"/>
        <v>268667.59000000003</v>
      </c>
    </row>
    <row r="16" spans="1:14" ht="39.9" customHeight="1" thickBot="1">
      <c r="A16" s="82" t="s">
        <v>47</v>
      </c>
      <c r="B16" s="83"/>
      <c r="C16" s="37">
        <f>C15*0.0214</f>
        <v>1530174.7581180001</v>
      </c>
      <c r="D16" s="37">
        <f>D15*0.0214</f>
        <v>896257.25242799986</v>
      </c>
      <c r="E16" s="37">
        <f t="shared" ref="E16:L16" si="3">E15*0.0214</f>
        <v>40775.219098000001</v>
      </c>
      <c r="F16" s="37">
        <f t="shared" si="3"/>
        <v>643390.51486199989</v>
      </c>
      <c r="G16" s="37">
        <f t="shared" si="3"/>
        <v>52658.347843999996</v>
      </c>
      <c r="H16" s="37">
        <f t="shared" si="3"/>
        <v>136582.59002799998</v>
      </c>
      <c r="I16" s="37">
        <f t="shared" si="3"/>
        <v>22850.580595999996</v>
      </c>
      <c r="J16" s="37">
        <f t="shared" si="3"/>
        <v>56.599361999999992</v>
      </c>
      <c r="K16" s="37">
        <f t="shared" si="3"/>
        <v>628168.019264</v>
      </c>
      <c r="L16" s="37">
        <f t="shared" si="3"/>
        <v>5749.4864260000004</v>
      </c>
    </row>
    <row r="17" spans="1:12" ht="39.9" customHeight="1" thickBot="1">
      <c r="A17" s="82" t="s">
        <v>48</v>
      </c>
      <c r="B17" s="83"/>
      <c r="C17" s="37">
        <f>C15+C16</f>
        <v>73033668.128118008</v>
      </c>
      <c r="D17" s="37">
        <f t="shared" ref="D17:L17" si="4">D15+D16</f>
        <v>42777437.272427998</v>
      </c>
      <c r="E17" s="37">
        <f t="shared" si="4"/>
        <v>1946159.2890980002</v>
      </c>
      <c r="F17" s="37">
        <f t="shared" si="4"/>
        <v>30708367.844861999</v>
      </c>
      <c r="G17" s="37">
        <f t="shared" si="4"/>
        <v>2513328.8078439999</v>
      </c>
      <c r="H17" s="37">
        <f t="shared" si="4"/>
        <v>6518946.6100279996</v>
      </c>
      <c r="I17" s="37">
        <f t="shared" si="4"/>
        <v>1090634.7205959999</v>
      </c>
      <c r="J17" s="37">
        <f t="shared" si="4"/>
        <v>2701.4293619999999</v>
      </c>
      <c r="K17" s="37">
        <f t="shared" si="4"/>
        <v>29981813.779264003</v>
      </c>
      <c r="L17" s="37">
        <f t="shared" si="4"/>
        <v>274417.07642600004</v>
      </c>
    </row>
    <row r="19" spans="1:12">
      <c r="G19" s="14"/>
    </row>
  </sheetData>
  <mergeCells count="20">
    <mergeCell ref="B2:I2"/>
    <mergeCell ref="B3:I3"/>
    <mergeCell ref="J1:L2"/>
    <mergeCell ref="A16:B16"/>
    <mergeCell ref="A17:B17"/>
    <mergeCell ref="A15:B15"/>
    <mergeCell ref="A5:A9"/>
    <mergeCell ref="B5:B9"/>
    <mergeCell ref="C5:C8"/>
    <mergeCell ref="D5:L5"/>
    <mergeCell ref="L6:L8"/>
    <mergeCell ref="D7:D8"/>
    <mergeCell ref="D6:I6"/>
    <mergeCell ref="J6:K8"/>
    <mergeCell ref="B4:I4"/>
    <mergeCell ref="E7:E8"/>
    <mergeCell ref="F7:F8"/>
    <mergeCell ref="G7:G8"/>
    <mergeCell ref="H7:H8"/>
    <mergeCell ref="I7:I8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5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2019-02-07T11:18:18Z</dcterms:modified>
</cp:coreProperties>
</file>