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activeTab="1"/>
  </bookViews>
  <sheets>
    <sheet name="доходы" sheetId="1" r:id="rId1"/>
    <sheet name="доходы (2)" sheetId="3" r:id="rId2"/>
    <sheet name="Лист3" sheetId="2" r:id="rId3"/>
  </sheets>
  <calcPr calcId="152511"/>
</workbook>
</file>

<file path=xl/calcChain.xml><?xml version="1.0" encoding="utf-8"?>
<calcChain xmlns="http://schemas.openxmlformats.org/spreadsheetml/2006/main">
  <c r="F27" i="3" l="1"/>
  <c r="H44" i="3"/>
  <c r="H45" i="3"/>
  <c r="G44" i="3"/>
  <c r="F44" i="3"/>
  <c r="E44" i="3"/>
  <c r="D44" i="3"/>
  <c r="D33" i="3"/>
  <c r="E33" i="3" s="1"/>
  <c r="H33" i="3" s="1"/>
  <c r="E34" i="3"/>
  <c r="H34" i="3" s="1"/>
  <c r="D27" i="3"/>
  <c r="G27" i="3" s="1"/>
  <c r="G32" i="3"/>
  <c r="E32" i="3"/>
  <c r="H32" i="3" s="1"/>
  <c r="E28" i="3"/>
  <c r="D9" i="3"/>
  <c r="D21" i="3"/>
  <c r="F21" i="3"/>
  <c r="H21" i="3" s="1"/>
  <c r="G19" i="3"/>
  <c r="H13" i="3"/>
  <c r="H12" i="3" s="1"/>
  <c r="G13" i="3"/>
  <c r="G12" i="3" s="1"/>
  <c r="G10" i="3"/>
  <c r="F12" i="3"/>
  <c r="E12" i="3"/>
  <c r="E13" i="3"/>
  <c r="D12" i="3"/>
  <c r="G40" i="3"/>
  <c r="F39" i="3"/>
  <c r="D39" i="3"/>
  <c r="E39" i="3" s="1"/>
  <c r="G34" i="3"/>
  <c r="F33" i="3"/>
  <c r="E30" i="3"/>
  <c r="G29" i="3"/>
  <c r="E29" i="3"/>
  <c r="E27" i="3" s="1"/>
  <c r="H27" i="3" s="1"/>
  <c r="H23" i="3"/>
  <c r="G23" i="3"/>
  <c r="E21" i="3"/>
  <c r="E19" i="3"/>
  <c r="H19" i="3" s="1"/>
  <c r="G15" i="3"/>
  <c r="E15" i="3"/>
  <c r="H15" i="3"/>
  <c r="F14" i="3"/>
  <c r="D14" i="3"/>
  <c r="E14" i="3" s="1"/>
  <c r="F9" i="3"/>
  <c r="E9" i="1"/>
  <c r="H9" i="1" s="1"/>
  <c r="H10" i="1" s="1"/>
  <c r="F9" i="1"/>
  <c r="G9" i="1"/>
  <c r="G10" i="1"/>
  <c r="D12" i="1"/>
  <c r="E12" i="1"/>
  <c r="F12" i="1"/>
  <c r="G12" i="1"/>
  <c r="E13" i="1"/>
  <c r="G13" i="1"/>
  <c r="H13" i="1"/>
  <c r="E16" i="1"/>
  <c r="G16" i="1"/>
  <c r="H16" i="1"/>
  <c r="E17" i="1"/>
  <c r="G17" i="1"/>
  <c r="H17" i="1"/>
  <c r="E19" i="1"/>
  <c r="G19" i="1"/>
  <c r="H19" i="1"/>
  <c r="G21" i="1"/>
  <c r="H21" i="1"/>
  <c r="D25" i="1"/>
  <c r="F25" i="1"/>
  <c r="G25" i="1" s="1"/>
  <c r="E26" i="1"/>
  <c r="E25" i="1" s="1"/>
  <c r="G26" i="1"/>
  <c r="H26" i="1"/>
  <c r="E27" i="1"/>
  <c r="G27" i="1"/>
  <c r="H27" i="1"/>
  <c r="E28" i="1"/>
  <c r="E29" i="1"/>
  <c r="H29" i="1"/>
  <c r="F29" i="1"/>
  <c r="G29" i="1"/>
  <c r="E30" i="1"/>
  <c r="G30" i="1"/>
  <c r="E32" i="1"/>
  <c r="H32" i="1"/>
  <c r="F32" i="1"/>
  <c r="G32" i="1"/>
  <c r="G33" i="1"/>
  <c r="H33" i="1"/>
  <c r="D35" i="1"/>
  <c r="E35" i="1"/>
  <c r="H35" i="1" s="1"/>
  <c r="F35" i="1"/>
  <c r="G35" i="1"/>
  <c r="G36" i="1"/>
  <c r="D38" i="1"/>
  <c r="D39" i="1" s="1"/>
  <c r="D45" i="1" s="1"/>
  <c r="D40" i="1"/>
  <c r="F40" i="1"/>
  <c r="G40" i="1" s="1"/>
  <c r="E41" i="1"/>
  <c r="E40" i="1" s="1"/>
  <c r="H40" i="1" s="1"/>
  <c r="G41" i="1"/>
  <c r="H41" i="1"/>
  <c r="G42" i="1"/>
  <c r="H42" i="1"/>
  <c r="G43" i="1"/>
  <c r="H43" i="1"/>
  <c r="F26" i="3"/>
  <c r="E9" i="3"/>
  <c r="E10" i="3"/>
  <c r="G39" i="3"/>
  <c r="G14" i="3"/>
  <c r="H9" i="3"/>
  <c r="H10" i="3"/>
  <c r="G9" i="3"/>
  <c r="F42" i="3"/>
  <c r="F43" i="3" s="1"/>
  <c r="G33" i="3"/>
  <c r="E36" i="1"/>
  <c r="H36" i="1" s="1"/>
  <c r="H12" i="1"/>
  <c r="F24" i="1"/>
  <c r="D24" i="1"/>
  <c r="G24" i="1" s="1"/>
  <c r="F46" i="3" l="1"/>
  <c r="H25" i="1"/>
  <c r="E38" i="1"/>
  <c r="H14" i="3"/>
  <c r="H26" i="3" s="1"/>
  <c r="E26" i="3"/>
  <c r="E42" i="3"/>
  <c r="H39" i="3"/>
  <c r="E40" i="3"/>
  <c r="H40" i="3" s="1"/>
  <c r="D26" i="3"/>
  <c r="G42" i="3"/>
  <c r="E24" i="1"/>
  <c r="H24" i="1" s="1"/>
  <c r="G21" i="3"/>
  <c r="G26" i="3" s="1"/>
  <c r="D42" i="3"/>
  <c r="D43" i="3" s="1"/>
  <c r="D46" i="3" s="1"/>
  <c r="H29" i="3"/>
  <c r="F38" i="1"/>
  <c r="E10" i="1"/>
  <c r="E43" i="3" l="1"/>
  <c r="H42" i="3"/>
  <c r="G38" i="1"/>
  <c r="H38" i="1"/>
  <c r="F39" i="1"/>
  <c r="E39" i="1"/>
  <c r="E45" i="1" s="1"/>
  <c r="G43" i="3"/>
  <c r="G46" i="3"/>
  <c r="H39" i="1" l="1"/>
  <c r="F45" i="1"/>
  <c r="G39" i="1"/>
  <c r="E46" i="3"/>
  <c r="H46" i="3" s="1"/>
  <c r="H43" i="3"/>
  <c r="H45" i="1" l="1"/>
  <c r="G45" i="1"/>
</calcChain>
</file>

<file path=xl/sharedStrings.xml><?xml version="1.0" encoding="utf-8"?>
<sst xmlns="http://schemas.openxmlformats.org/spreadsheetml/2006/main" count="122" uniqueCount="81">
  <si>
    <t>Приложение №1</t>
  </si>
  <si>
    <t xml:space="preserve">  к решению совета депутатов муниципального</t>
  </si>
  <si>
    <t xml:space="preserve">   образования "Лесколовское сельское поселение"</t>
  </si>
  <si>
    <r>
      <t xml:space="preserve">от </t>
    </r>
    <r>
      <rPr>
        <u/>
        <sz val="14"/>
        <rFont val="Times New Roman"/>
        <family val="1"/>
        <charset val="204"/>
      </rPr>
      <t>"26"апреля</t>
    </r>
    <r>
      <rPr>
        <sz val="14"/>
        <rFont val="Times New Roman"/>
        <family val="1"/>
        <charset val="204"/>
      </rPr>
      <t>2013г. №</t>
    </r>
    <r>
      <rPr>
        <u/>
        <sz val="14"/>
        <rFont val="Times New Roman"/>
        <family val="1"/>
        <charset val="204"/>
      </rPr>
      <t xml:space="preserve">  7  </t>
    </r>
  </si>
  <si>
    <t>Отчет об исполнении доходной части бюджета МО "Лесколовское сельское поселение"                     ВМР ЛО за 1 квартал  2013 года</t>
  </si>
  <si>
    <t>Код</t>
  </si>
  <si>
    <t>Наименование</t>
  </si>
  <si>
    <t>План 2013 года</t>
  </si>
  <si>
    <t>План за 1 кв. 2013 года</t>
  </si>
  <si>
    <t>Факт исп.за 1 кв. 2013 года</t>
  </si>
  <si>
    <t>% исполнение годового плана</t>
  </si>
  <si>
    <t>% исполнение  плана за 1 кв. 2013г.</t>
  </si>
  <si>
    <t>10100000000000000</t>
  </si>
  <si>
    <t>Налог на прибыль</t>
  </si>
  <si>
    <t>10102000010000110</t>
  </si>
  <si>
    <t>-налог на доходы физических лиц</t>
  </si>
  <si>
    <t>10600000000000000</t>
  </si>
  <si>
    <t>Налог на имущество</t>
  </si>
  <si>
    <t>10601030100000110</t>
  </si>
  <si>
    <t>Налог на имущество физических лиц, зачисляемый в бюджет поселения</t>
  </si>
  <si>
    <t>10604000020000110</t>
  </si>
  <si>
    <t>Транспортный налог</t>
  </si>
  <si>
    <t>10606000000000110</t>
  </si>
  <si>
    <t>Земельный налог</t>
  </si>
  <si>
    <t>10800000000000000</t>
  </si>
  <si>
    <t>Государственная пошлина</t>
  </si>
  <si>
    <t>1080402001100110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</si>
  <si>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</si>
  <si>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</si>
  <si>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</si>
  <si>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</si>
  <si>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</si>
  <si>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 земельных участков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</si>
  <si>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</si>
  <si>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</si>
  <si>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11107015100000120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</si>
  <si>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предприятий, созданных поселениями.</t>
  </si>
  <si>
    <t>11300000000000000</t>
  </si>
  <si>
    <t>Доходы от оказания платных услуг и компенсации затрат государства</t>
  </si>
  <si>
    <t>11303050100000130</t>
  </si>
  <si>
    <t>Прочие доходы от оказания платных услуг получателями средств бюджетов поселений и компенсации затрат государства</t>
  </si>
  <si>
    <t>11400000000000000</t>
  </si>
  <si>
    <t>Доходы от продажи материальных и нематериальных активов.</t>
  </si>
  <si>
    <t>11406014100000430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</si>
  <si>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поселений.</t>
  </si>
  <si>
    <t>11700000000000000</t>
  </si>
  <si>
    <t>Прочие неналоговые доходы</t>
  </si>
  <si>
    <t>11705050010000180</t>
  </si>
  <si>
    <t>Прочие неналоговые доходы бюджетов поселений.</t>
  </si>
  <si>
    <t>невыясненые поступления зачисляемые в бюджет поселения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</si>
  <si>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</si>
  <si>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</si>
  <si>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</si>
  <si>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</si>
  <si>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20201001100000151</t>
  </si>
  <si>
    <t>Дотации бюджетам поселений на выравнивание бюджетной обеспеченности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</si>
  <si>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</si>
  <si>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</si>
  <si>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20203024100000151</t>
  </si>
  <si>
    <t>Субвенции бюджетам поселений на выполнение передаваемых полномочий субьектов РФ</t>
  </si>
  <si>
    <t>Всего доходов:</t>
  </si>
  <si>
    <t>План 2020 года</t>
  </si>
  <si>
    <t>План за 1 кв. 2020 года</t>
  </si>
  <si>
    <t>Факт исп.за 1 кв. 2020 года</t>
  </si>
  <si>
    <t>% исполнение  плана за 1 кв. 2020г.</t>
  </si>
  <si>
    <t>10300000000000000</t>
  </si>
  <si>
    <t>Налоги на товары</t>
  </si>
  <si>
    <t>10302000010000110</t>
  </si>
  <si>
    <t>-доходы от уплаты акцизов</t>
  </si>
  <si>
    <t>1140205300000410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</si>
  <si>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</si>
  <si>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11105075100000120</t>
  </si>
  <si>
    <t xml:space="preserve">Доходы от сдачи в аренду имущества, составляющего казну поселений (за исключением 
земельных участков)
</t>
  </si>
  <si>
    <t>11109045100000120</t>
  </si>
  <si>
    <t>Прочие поступления от использования имущества, находящегося в собственности сельских поселений</t>
  </si>
  <si>
    <t>Безвозмездные поступления от бюджетов других уровней</t>
  </si>
  <si>
    <t>20200000000000000</t>
  </si>
  <si>
    <t xml:space="preserve">                               к постановлению администрации муниципального</t>
  </si>
  <si>
    <t xml:space="preserve">                                образования "Лесколовское сельское поселение"</t>
  </si>
  <si>
    <t xml:space="preserve">                        от "15" мая 2020г. №  159</t>
  </si>
  <si>
    <t>Отчет об исполнении доходной части бюджета МО "Лесколовское сельское поселение"                                                              ВМР ЛО за 1 квартал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</si>
</sst>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Border="1"/>
    <xf numFmtId="0" fontId="3" fillId="0" borderId="2" xfId="0" applyFont="1" applyBorder="1"/>
    <xf numFmtId="2" fontId="3" fillId="0" borderId="2" xfId="0" applyNumberFormat="1" applyFont="1" applyBorder="1"/>
    <xf numFmtId="0" fontId="3" fillId="0" borderId="2" xfId="0" applyFont="1" applyFill="1" applyBorder="1"/>
    <xf numFmtId="172" fontId="3" fillId="0" borderId="2" xfId="0" applyNumberFormat="1" applyFont="1" applyBorder="1"/>
    <xf numFmtId="172" fontId="3" fillId="0" borderId="3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2" fontId="3" fillId="0" borderId="2" xfId="0" applyNumberFormat="1" applyFont="1" applyFill="1" applyBorder="1"/>
    <xf numFmtId="49" fontId="1" fillId="0" borderId="1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Fill="1" applyBorder="1"/>
    <xf numFmtId="172" fontId="1" fillId="0" borderId="2" xfId="0" applyNumberFormat="1" applyFont="1" applyBorder="1"/>
    <xf numFmtId="172" fontId="1" fillId="0" borderId="3" xfId="0" applyNumberFormat="1" applyFont="1" applyBorder="1"/>
    <xf numFmtId="0" fontId="1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172" fontId="3" fillId="0" borderId="2" xfId="0" applyNumberFormat="1" applyFont="1" applyFill="1" applyBorder="1"/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172" fontId="3" fillId="0" borderId="3" xfId="0" applyNumberFormat="1" applyFont="1" applyFill="1" applyBorder="1"/>
    <xf numFmtId="0" fontId="1" fillId="0" borderId="3" xfId="0" applyFont="1" applyBorder="1"/>
    <xf numFmtId="49" fontId="1" fillId="0" borderId="4" xfId="0" applyNumberFormat="1" applyFont="1" applyBorder="1"/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/>
    <xf numFmtId="172" fontId="1" fillId="0" borderId="5" xfId="0" applyNumberFormat="1" applyFont="1" applyBorder="1"/>
    <xf numFmtId="0" fontId="1" fillId="0" borderId="5" xfId="0" applyFont="1" applyFill="1" applyBorder="1"/>
    <xf numFmtId="49" fontId="1" fillId="0" borderId="2" xfId="0" applyNumberFormat="1" applyFont="1" applyBorder="1"/>
    <xf numFmtId="49" fontId="1" fillId="0" borderId="4" xfId="0" applyNumberFormat="1" applyFont="1" applyBorder="1" applyAlignment="1">
      <alignment wrapText="1"/>
    </xf>
    <xf numFmtId="2" fontId="3" fillId="0" borderId="6" xfId="0" applyNumberFormat="1" applyFont="1" applyBorder="1"/>
    <xf numFmtId="2" fontId="3" fillId="0" borderId="6" xfId="0" applyNumberFormat="1" applyFont="1" applyFill="1" applyBorder="1"/>
    <xf numFmtId="172" fontId="3" fillId="0" borderId="6" xfId="0" applyNumberFormat="1" applyFont="1" applyBorder="1"/>
    <xf numFmtId="172" fontId="3" fillId="0" borderId="7" xfId="0" applyNumberFormat="1" applyFont="1" applyBorder="1"/>
    <xf numFmtId="49" fontId="3" fillId="0" borderId="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3" fillId="0" borderId="12" xfId="0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2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2" fontId="1" fillId="0" borderId="3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172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172" fontId="3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="75" zoomScaleNormal="75" workbookViewId="0">
      <selection activeCell="F4" sqref="F4:H4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71" t="s">
        <v>0</v>
      </c>
      <c r="H1" s="71"/>
      <c r="I1" s="3"/>
    </row>
    <row r="2" spans="2:9" ht="18.75" x14ac:dyDescent="0.3">
      <c r="B2" s="3"/>
      <c r="C2" s="3"/>
      <c r="D2" s="72" t="s">
        <v>1</v>
      </c>
      <c r="E2" s="72"/>
      <c r="F2" s="72"/>
      <c r="G2" s="72"/>
      <c r="H2" s="72"/>
      <c r="I2" s="72"/>
    </row>
    <row r="3" spans="2:9" ht="18.75" x14ac:dyDescent="0.3">
      <c r="B3" s="3"/>
      <c r="C3" s="3"/>
      <c r="D3" s="73" t="s">
        <v>2</v>
      </c>
      <c r="E3" s="73"/>
      <c r="F3" s="73"/>
      <c r="G3" s="73"/>
      <c r="H3" s="73"/>
      <c r="I3" s="5"/>
    </row>
    <row r="4" spans="2:9" ht="18.75" x14ac:dyDescent="0.3">
      <c r="B4" s="3"/>
      <c r="C4" s="3"/>
      <c r="D4" s="3"/>
      <c r="E4" s="3"/>
      <c r="F4" s="73" t="s">
        <v>3</v>
      </c>
      <c r="G4" s="73"/>
      <c r="H4" s="73"/>
      <c r="I4" s="3"/>
    </row>
    <row r="5" spans="2:9" ht="18.75" customHeight="1" x14ac:dyDescent="0.3">
      <c r="B5" s="74" t="s">
        <v>4</v>
      </c>
      <c r="C5" s="74"/>
      <c r="D5" s="74"/>
      <c r="E5" s="74"/>
      <c r="F5" s="74"/>
      <c r="G5" s="74"/>
      <c r="H5" s="3"/>
      <c r="I5" s="3"/>
    </row>
    <row r="6" spans="2:9" ht="19.5" customHeight="1" x14ac:dyDescent="0.3">
      <c r="B6" s="74"/>
      <c r="C6" s="74"/>
      <c r="D6" s="74"/>
      <c r="E6" s="74"/>
      <c r="F6" s="74"/>
      <c r="G6" s="74"/>
      <c r="H6" s="3"/>
      <c r="I6" s="3"/>
    </row>
    <row r="7" spans="2:9" ht="12.75" customHeight="1" x14ac:dyDescent="0.3">
      <c r="B7" s="75" t="s">
        <v>5</v>
      </c>
      <c r="C7" s="69" t="s">
        <v>6</v>
      </c>
      <c r="D7" s="69" t="s">
        <v>7</v>
      </c>
      <c r="E7" s="69" t="s">
        <v>8</v>
      </c>
      <c r="F7" s="76" t="s">
        <v>9</v>
      </c>
      <c r="G7" s="69" t="s">
        <v>10</v>
      </c>
      <c r="H7" s="70" t="s">
        <v>11</v>
      </c>
      <c r="I7" s="3"/>
    </row>
    <row r="8" spans="2:9" ht="78" customHeight="1" x14ac:dyDescent="0.3">
      <c r="B8" s="75"/>
      <c r="C8" s="69"/>
      <c r="D8" s="69"/>
      <c r="E8" s="69"/>
      <c r="F8" s="76"/>
      <c r="G8" s="69"/>
      <c r="H8" s="70"/>
      <c r="I8" s="3"/>
    </row>
    <row r="9" spans="2:9" ht="16.5" customHeight="1" x14ac:dyDescent="0.3">
      <c r="B9" s="6" t="s">
        <v>12</v>
      </c>
      <c r="C9" s="7" t="s">
        <v>13</v>
      </c>
      <c r="D9" s="8">
        <v>4000</v>
      </c>
      <c r="E9" s="8">
        <f>D9/4</f>
        <v>1000</v>
      </c>
      <c r="F9" s="9">
        <f>F10</f>
        <v>704.8</v>
      </c>
      <c r="G9" s="10">
        <f>F9*100/D9</f>
        <v>17.62</v>
      </c>
      <c r="H9" s="11">
        <f>F9*100/E9</f>
        <v>70.48</v>
      </c>
      <c r="I9" s="3"/>
    </row>
    <row r="10" spans="2:9" ht="15" customHeight="1" x14ac:dyDescent="0.3">
      <c r="B10" s="51" t="s">
        <v>14</v>
      </c>
      <c r="C10" s="68" t="s">
        <v>15</v>
      </c>
      <c r="D10" s="53">
        <v>4000</v>
      </c>
      <c r="E10" s="53">
        <f>E9</f>
        <v>1000</v>
      </c>
      <c r="F10" s="55">
        <v>704.8</v>
      </c>
      <c r="G10" s="56">
        <f>F10*100/D10</f>
        <v>17.62</v>
      </c>
      <c r="H10" s="58">
        <f>H9</f>
        <v>70.48</v>
      </c>
      <c r="I10" s="3"/>
    </row>
    <row r="11" spans="2:9" ht="12" customHeight="1" x14ac:dyDescent="0.3">
      <c r="B11" s="51"/>
      <c r="C11" s="68"/>
      <c r="D11" s="53"/>
      <c r="E11" s="53"/>
      <c r="F11" s="55"/>
      <c r="G11" s="56"/>
      <c r="H11" s="58"/>
      <c r="I11" s="3"/>
    </row>
    <row r="12" spans="2:9" ht="18.75" x14ac:dyDescent="0.3">
      <c r="B12" s="6" t="s">
        <v>16</v>
      </c>
      <c r="C12" s="7" t="s">
        <v>17</v>
      </c>
      <c r="D12" s="8">
        <f>D13+D16+D17</f>
        <v>16650</v>
      </c>
      <c r="E12" s="8">
        <f>D12/4</f>
        <v>4162.5</v>
      </c>
      <c r="F12" s="17">
        <f>F13+F16+F17</f>
        <v>4043.2000000000003</v>
      </c>
      <c r="G12" s="10">
        <f>F12*100/D12</f>
        <v>24.283483483483483</v>
      </c>
      <c r="H12" s="11">
        <f>F12*100/E12</f>
        <v>97.133933933933932</v>
      </c>
      <c r="I12" s="3"/>
    </row>
    <row r="13" spans="2:9" ht="12.75" customHeight="1" x14ac:dyDescent="0.3">
      <c r="B13" s="51" t="s">
        <v>18</v>
      </c>
      <c r="C13" s="68" t="s">
        <v>19</v>
      </c>
      <c r="D13" s="53">
        <v>1000</v>
      </c>
      <c r="E13" s="53">
        <f>D13/4</f>
        <v>250</v>
      </c>
      <c r="F13" s="55">
        <v>77.099999999999994</v>
      </c>
      <c r="G13" s="56">
        <f>F13*100/D13</f>
        <v>7.7099999999999991</v>
      </c>
      <c r="H13" s="58">
        <f>F13*100/E13</f>
        <v>30.839999999999996</v>
      </c>
      <c r="I13" s="3"/>
    </row>
    <row r="14" spans="2:9" ht="18.75" x14ac:dyDescent="0.3">
      <c r="B14" s="51"/>
      <c r="C14" s="68"/>
      <c r="D14" s="53"/>
      <c r="E14" s="53"/>
      <c r="F14" s="55"/>
      <c r="G14" s="56"/>
      <c r="H14" s="58"/>
      <c r="I14" s="3"/>
    </row>
    <row r="15" spans="2:9" ht="2.25" customHeight="1" x14ac:dyDescent="0.3">
      <c r="B15" s="51"/>
      <c r="C15" s="68"/>
      <c r="D15" s="53"/>
      <c r="E15" s="53"/>
      <c r="F15" s="55"/>
      <c r="G15" s="56"/>
      <c r="H15" s="58"/>
      <c r="I15" s="3"/>
    </row>
    <row r="16" spans="2:9" ht="18.75" x14ac:dyDescent="0.3">
      <c r="B16" s="18" t="s">
        <v>20</v>
      </c>
      <c r="C16" s="19" t="s">
        <v>21</v>
      </c>
      <c r="D16" s="20">
        <v>2650</v>
      </c>
      <c r="E16" s="20">
        <f>D16/4</f>
        <v>662.5</v>
      </c>
      <c r="F16" s="21">
        <v>248.8</v>
      </c>
      <c r="G16" s="22">
        <f>F16*100/D16</f>
        <v>9.3886792452830186</v>
      </c>
      <c r="H16" s="23">
        <f>F16*100/E16</f>
        <v>37.554716981132074</v>
      </c>
      <c r="I16" s="3"/>
    </row>
    <row r="17" spans="2:9" ht="18.75" x14ac:dyDescent="0.3">
      <c r="B17" s="18" t="s">
        <v>22</v>
      </c>
      <c r="C17" s="19" t="s">
        <v>23</v>
      </c>
      <c r="D17" s="20">
        <v>13000</v>
      </c>
      <c r="E17" s="20">
        <f>D17/4</f>
        <v>3250</v>
      </c>
      <c r="F17" s="21">
        <v>3717.3</v>
      </c>
      <c r="G17" s="22">
        <f>F17*100/D17</f>
        <v>28.594615384615384</v>
      </c>
      <c r="H17" s="23">
        <f>F17*100/E17</f>
        <v>114.37846153846154</v>
      </c>
      <c r="I17" s="3"/>
    </row>
    <row r="18" spans="2:9" ht="26.25" hidden="1" customHeight="1" x14ac:dyDescent="0.3">
      <c r="B18" s="12"/>
      <c r="C18" s="13"/>
      <c r="D18" s="24"/>
      <c r="E18" s="25"/>
      <c r="F18" s="15"/>
      <c r="G18" s="24"/>
      <c r="H18" s="26"/>
      <c r="I18" s="3"/>
    </row>
    <row r="19" spans="2:9" ht="12.75" customHeight="1" x14ac:dyDescent="0.3">
      <c r="B19" s="63" t="s">
        <v>24</v>
      </c>
      <c r="C19" s="64" t="s">
        <v>25</v>
      </c>
      <c r="D19" s="65">
        <v>50</v>
      </c>
      <c r="E19" s="65">
        <f>D19/4</f>
        <v>12.5</v>
      </c>
      <c r="F19" s="66">
        <v>10.1</v>
      </c>
      <c r="G19" s="67">
        <f>F19*100/D19</f>
        <v>20.2</v>
      </c>
      <c r="H19" s="62">
        <f>F19*100/E19</f>
        <v>80.8</v>
      </c>
      <c r="I19" s="3"/>
    </row>
    <row r="20" spans="2:9" ht="19.5" customHeight="1" x14ac:dyDescent="0.3">
      <c r="B20" s="63"/>
      <c r="C20" s="64"/>
      <c r="D20" s="65"/>
      <c r="E20" s="65"/>
      <c r="F20" s="66"/>
      <c r="G20" s="67"/>
      <c r="H20" s="62"/>
      <c r="I20" s="3"/>
    </row>
    <row r="21" spans="2:9" ht="30.75" customHeight="1" x14ac:dyDescent="0.3">
      <c r="B21" s="51" t="s">
        <v>26</v>
      </c>
      <c r="C21" s="54" t="s">
        <v>27</v>
      </c>
      <c r="D21" s="53">
        <v>50</v>
      </c>
      <c r="E21" s="53">
        <v>12.5</v>
      </c>
      <c r="F21" s="55">
        <v>10.1</v>
      </c>
      <c r="G21" s="54">
        <f>F21/D21*100</f>
        <v>20.2</v>
      </c>
      <c r="H21" s="57">
        <f>F21/E21*100</f>
        <v>80.8</v>
      </c>
      <c r="I21" s="3"/>
    </row>
    <row r="22" spans="2:9" ht="30.75" customHeight="1" x14ac:dyDescent="0.3">
      <c r="B22" s="51"/>
      <c r="C22" s="54"/>
      <c r="D22" s="53"/>
      <c r="E22" s="53"/>
      <c r="F22" s="55"/>
      <c r="G22" s="54"/>
      <c r="H22" s="57"/>
      <c r="I22" s="3"/>
    </row>
    <row r="23" spans="2:9" ht="72" customHeight="1" x14ac:dyDescent="0.3">
      <c r="B23" s="51"/>
      <c r="C23" s="54"/>
      <c r="D23" s="53"/>
      <c r="E23" s="53"/>
      <c r="F23" s="55"/>
      <c r="G23" s="54"/>
      <c r="H23" s="57"/>
      <c r="I23" s="3"/>
    </row>
    <row r="24" spans="2:9" s="2" customFormat="1" ht="18.75" customHeight="1" x14ac:dyDescent="0.3">
      <c r="B24" s="61" t="s">
        <v>28</v>
      </c>
      <c r="C24" s="61"/>
      <c r="D24" s="17">
        <f>D9+D12+D19</f>
        <v>20700</v>
      </c>
      <c r="E24" s="17">
        <f>E9+E12+E19</f>
        <v>5175</v>
      </c>
      <c r="F24" s="9">
        <f>F9+F12+F19</f>
        <v>4758.1000000000004</v>
      </c>
      <c r="G24" s="28">
        <f>F24/D24*100</f>
        <v>22.985990338164253</v>
      </c>
      <c r="H24" s="28">
        <f>F24/E24*100</f>
        <v>91.943961352657013</v>
      </c>
      <c r="I24" s="4"/>
    </row>
    <row r="25" spans="2:9" ht="54.75" customHeight="1" x14ac:dyDescent="0.3">
      <c r="B25" s="6" t="s">
        <v>29</v>
      </c>
      <c r="C25" s="29" t="s">
        <v>30</v>
      </c>
      <c r="D25" s="8">
        <f>D26+D27+D28</f>
        <v>8413</v>
      </c>
      <c r="E25" s="7">
        <f>E26+E27+E28</f>
        <v>2103.25</v>
      </c>
      <c r="F25" s="9">
        <f>F26+F27+F28</f>
        <v>1392.5</v>
      </c>
      <c r="G25" s="10">
        <f>F25*100/D25</f>
        <v>16.551765125401165</v>
      </c>
      <c r="H25" s="11">
        <f>F25*100/E25</f>
        <v>66.207060501604658</v>
      </c>
      <c r="I25" s="3"/>
    </row>
    <row r="26" spans="2:9" ht="150" customHeight="1" x14ac:dyDescent="0.3">
      <c r="B26" s="18" t="s">
        <v>31</v>
      </c>
      <c r="C26" s="30" t="s">
        <v>32</v>
      </c>
      <c r="D26" s="20">
        <v>5000</v>
      </c>
      <c r="E26" s="19">
        <f>D26/4</f>
        <v>1250</v>
      </c>
      <c r="F26" s="21">
        <v>959.9</v>
      </c>
      <c r="G26" s="22">
        <f>F26*100/D26</f>
        <v>19.198</v>
      </c>
      <c r="H26" s="23">
        <f>F26*100/E26</f>
        <v>76.792000000000002</v>
      </c>
      <c r="I26" s="3"/>
    </row>
    <row r="27" spans="2:9" ht="113.25" customHeight="1" x14ac:dyDescent="0.3">
      <c r="B27" s="18" t="s">
        <v>33</v>
      </c>
      <c r="C27" s="30" t="s">
        <v>34</v>
      </c>
      <c r="D27" s="20">
        <v>3403</v>
      </c>
      <c r="E27" s="19">
        <f>D27/4</f>
        <v>850.75</v>
      </c>
      <c r="F27" s="21">
        <v>432.6</v>
      </c>
      <c r="G27" s="22">
        <f>F27*100/D27</f>
        <v>12.712312665295327</v>
      </c>
      <c r="H27" s="23">
        <f>F27*100/E27</f>
        <v>50.849250661181308</v>
      </c>
      <c r="I27" s="3"/>
    </row>
    <row r="28" spans="2:9" ht="95.25" customHeight="1" x14ac:dyDescent="0.3">
      <c r="B28" s="18" t="s">
        <v>35</v>
      </c>
      <c r="C28" s="30" t="s">
        <v>36</v>
      </c>
      <c r="D28" s="20">
        <v>10</v>
      </c>
      <c r="E28" s="19">
        <f>D28/4</f>
        <v>2.5</v>
      </c>
      <c r="F28" s="21">
        <v>0</v>
      </c>
      <c r="G28" s="22">
        <v>0</v>
      </c>
      <c r="H28" s="23">
        <v>0</v>
      </c>
      <c r="I28" s="3"/>
    </row>
    <row r="29" spans="2:9" ht="42.75" customHeight="1" x14ac:dyDescent="0.3">
      <c r="B29" s="6" t="s">
        <v>37</v>
      </c>
      <c r="C29" s="29" t="s">
        <v>38</v>
      </c>
      <c r="D29" s="8">
        <v>1600</v>
      </c>
      <c r="E29" s="7">
        <f>D29/4</f>
        <v>400</v>
      </c>
      <c r="F29" s="9">
        <f>F30</f>
        <v>1000.6</v>
      </c>
      <c r="G29" s="10">
        <f>F29*100/D29</f>
        <v>62.537500000000001</v>
      </c>
      <c r="H29" s="11">
        <f>F29*100/E29</f>
        <v>250.15</v>
      </c>
      <c r="I29" s="3"/>
    </row>
    <row r="30" spans="2:9" ht="17.25" customHeight="1" x14ac:dyDescent="0.3">
      <c r="B30" s="51" t="s">
        <v>39</v>
      </c>
      <c r="C30" s="52" t="s">
        <v>40</v>
      </c>
      <c r="D30" s="53">
        <v>1600</v>
      </c>
      <c r="E30" s="54">
        <f>E29</f>
        <v>400</v>
      </c>
      <c r="F30" s="55">
        <v>1000.6</v>
      </c>
      <c r="G30" s="56">
        <f>F30*100/D30</f>
        <v>62.537500000000001</v>
      </c>
      <c r="H30" s="57">
        <v>101.8</v>
      </c>
      <c r="I30" s="3"/>
    </row>
    <row r="31" spans="2:9" ht="40.5" customHeight="1" x14ac:dyDescent="0.3">
      <c r="B31" s="51"/>
      <c r="C31" s="52"/>
      <c r="D31" s="53"/>
      <c r="E31" s="54"/>
      <c r="F31" s="55"/>
      <c r="G31" s="56"/>
      <c r="H31" s="57"/>
      <c r="I31" s="3"/>
    </row>
    <row r="32" spans="2:9" ht="38.25" customHeight="1" x14ac:dyDescent="0.3">
      <c r="B32" s="6" t="s">
        <v>41</v>
      </c>
      <c r="C32" s="29" t="s">
        <v>42</v>
      </c>
      <c r="D32" s="8">
        <v>9500</v>
      </c>
      <c r="E32" s="7">
        <f>D32/4</f>
        <v>2375</v>
      </c>
      <c r="F32" s="9">
        <f>F33</f>
        <v>404.7</v>
      </c>
      <c r="G32" s="10">
        <f>F32*100/D32</f>
        <v>4.26</v>
      </c>
      <c r="H32" s="23">
        <f>F32*100/E32</f>
        <v>17.04</v>
      </c>
      <c r="I32" s="3"/>
    </row>
    <row r="33" spans="2:9" ht="12.75" customHeight="1" x14ac:dyDescent="0.3">
      <c r="B33" s="51" t="s">
        <v>43</v>
      </c>
      <c r="C33" s="52" t="s">
        <v>44</v>
      </c>
      <c r="D33" s="53">
        <v>9500</v>
      </c>
      <c r="E33" s="54">
        <v>2375</v>
      </c>
      <c r="F33" s="55">
        <v>404.7</v>
      </c>
      <c r="G33" s="56">
        <f>F33*100/D33</f>
        <v>4.26</v>
      </c>
      <c r="H33" s="58">
        <f>F33*100/E33</f>
        <v>17.04</v>
      </c>
      <c r="I33" s="3"/>
    </row>
    <row r="34" spans="2:9" ht="55.5" customHeight="1" x14ac:dyDescent="0.3">
      <c r="B34" s="51"/>
      <c r="C34" s="52"/>
      <c r="D34" s="53"/>
      <c r="E34" s="54"/>
      <c r="F34" s="55"/>
      <c r="G34" s="56"/>
      <c r="H34" s="58"/>
      <c r="I34" s="3"/>
    </row>
    <row r="35" spans="2:9" s="2" customFormat="1" ht="18.75" customHeight="1" x14ac:dyDescent="0.3">
      <c r="B35" s="31" t="s">
        <v>45</v>
      </c>
      <c r="C35" s="32" t="s">
        <v>46</v>
      </c>
      <c r="D35" s="17">
        <f>D36</f>
        <v>735</v>
      </c>
      <c r="E35" s="9">
        <f>D35/4</f>
        <v>183.75</v>
      </c>
      <c r="F35" s="9">
        <f>F36+F37</f>
        <v>72.7</v>
      </c>
      <c r="G35" s="28">
        <f>F35*100/D35</f>
        <v>9.8911564625850339</v>
      </c>
      <c r="H35" s="33">
        <f>F35*100/E35</f>
        <v>39.564625850340136</v>
      </c>
      <c r="I35" s="4"/>
    </row>
    <row r="36" spans="2:9" ht="36.75" customHeight="1" x14ac:dyDescent="0.3">
      <c r="B36" s="18" t="s">
        <v>47</v>
      </c>
      <c r="C36" s="30" t="s">
        <v>48</v>
      </c>
      <c r="D36" s="20">
        <v>735</v>
      </c>
      <c r="E36" s="19">
        <f>E35</f>
        <v>183.75</v>
      </c>
      <c r="F36" s="21">
        <v>38.700000000000003</v>
      </c>
      <c r="G36" s="22">
        <f>F36*100/D36</f>
        <v>5.2653061224489806</v>
      </c>
      <c r="H36" s="23">
        <f>F36*100/E36</f>
        <v>21.061224489795922</v>
      </c>
      <c r="I36" s="3"/>
    </row>
    <row r="37" spans="2:9" ht="39.75" customHeight="1" x14ac:dyDescent="0.3">
      <c r="B37" s="18" t="s">
        <v>47</v>
      </c>
      <c r="C37" s="30" t="s">
        <v>49</v>
      </c>
      <c r="D37" s="20">
        <v>0</v>
      </c>
      <c r="E37" s="19">
        <v>0</v>
      </c>
      <c r="F37" s="21">
        <v>34</v>
      </c>
      <c r="G37" s="19">
        <v>0</v>
      </c>
      <c r="H37" s="34">
        <v>0</v>
      </c>
      <c r="I37" s="3"/>
    </row>
    <row r="38" spans="2:9" s="2" customFormat="1" ht="18.75" customHeight="1" x14ac:dyDescent="0.3">
      <c r="B38" s="59" t="s">
        <v>50</v>
      </c>
      <c r="C38" s="59"/>
      <c r="D38" s="17">
        <f>D35+D32+D29+D25</f>
        <v>20248</v>
      </c>
      <c r="E38" s="17">
        <f>E35+E32+E29+E25</f>
        <v>5062</v>
      </c>
      <c r="F38" s="28">
        <f>F35+F32+F29+F25</f>
        <v>2870.5</v>
      </c>
      <c r="G38" s="28">
        <f>F38*100/D38</f>
        <v>14.17670881074674</v>
      </c>
      <c r="H38" s="33">
        <f>F38*100/E38</f>
        <v>56.706835242986962</v>
      </c>
      <c r="I38" s="4"/>
    </row>
    <row r="39" spans="2:9" ht="18.75" customHeight="1" x14ac:dyDescent="0.3">
      <c r="B39" s="60" t="s">
        <v>51</v>
      </c>
      <c r="C39" s="60"/>
      <c r="D39" s="8">
        <f>D38+D24</f>
        <v>40948</v>
      </c>
      <c r="E39" s="8">
        <f>E38+E24</f>
        <v>10237</v>
      </c>
      <c r="F39" s="17">
        <f>F38+F24</f>
        <v>7628.6</v>
      </c>
      <c r="G39" s="10">
        <f>F39*100/D39</f>
        <v>18.629969717690731</v>
      </c>
      <c r="H39" s="11">
        <f>F39*100/E39</f>
        <v>74.519878870762923</v>
      </c>
      <c r="I39" s="3"/>
    </row>
    <row r="40" spans="2:9" ht="21.75" customHeight="1" x14ac:dyDescent="0.3">
      <c r="B40" s="18" t="s">
        <v>52</v>
      </c>
      <c r="C40" s="29" t="s">
        <v>53</v>
      </c>
      <c r="D40" s="8">
        <f>D41+D42+D43+D44</f>
        <v>19093.900000000001</v>
      </c>
      <c r="E40" s="10">
        <f>(E41+E42+E43+E44)</f>
        <v>5080.9750000000004</v>
      </c>
      <c r="F40" s="9">
        <f>F41+F42+F43+F44</f>
        <v>4146.7800000000007</v>
      </c>
      <c r="G40" s="10">
        <f>F40*100/D40</f>
        <v>21.71782611200436</v>
      </c>
      <c r="H40" s="11">
        <f>F40*100/E40</f>
        <v>81.613863480926398</v>
      </c>
      <c r="I40" s="3"/>
    </row>
    <row r="41" spans="2:9" ht="39" customHeight="1" x14ac:dyDescent="0.3">
      <c r="B41" s="35" t="s">
        <v>54</v>
      </c>
      <c r="C41" s="36" t="s">
        <v>55</v>
      </c>
      <c r="D41" s="37">
        <v>18683.900000000001</v>
      </c>
      <c r="E41" s="38">
        <f>D41/4</f>
        <v>4670.9750000000004</v>
      </c>
      <c r="F41" s="39">
        <v>3736.78</v>
      </c>
      <c r="G41" s="22">
        <f>F41/D41*100</f>
        <v>20</v>
      </c>
      <c r="H41" s="23">
        <f>F41/E41*100</f>
        <v>80</v>
      </c>
      <c r="I41" s="3"/>
    </row>
    <row r="42" spans="2:9" ht="72" customHeight="1" x14ac:dyDescent="0.3">
      <c r="B42" s="40" t="s">
        <v>56</v>
      </c>
      <c r="C42" s="24" t="s">
        <v>57</v>
      </c>
      <c r="D42" s="20">
        <v>400</v>
      </c>
      <c r="E42" s="19">
        <v>400</v>
      </c>
      <c r="F42" s="21">
        <v>400</v>
      </c>
      <c r="G42" s="22">
        <f>F42/D42*100</f>
        <v>100</v>
      </c>
      <c r="H42" s="23">
        <f>F42/E42*100</f>
        <v>100</v>
      </c>
      <c r="I42" s="3"/>
    </row>
    <row r="43" spans="2:9" ht="39" customHeight="1" x14ac:dyDescent="0.3">
      <c r="B43" s="35" t="s">
        <v>58</v>
      </c>
      <c r="C43" s="36" t="s">
        <v>59</v>
      </c>
      <c r="D43" s="37">
        <v>10</v>
      </c>
      <c r="E43" s="38">
        <v>10</v>
      </c>
      <c r="F43" s="39">
        <v>10</v>
      </c>
      <c r="G43" s="22">
        <f>F43/D43*100</f>
        <v>100</v>
      </c>
      <c r="H43" s="23">
        <f>F43/E43*100</f>
        <v>100</v>
      </c>
      <c r="I43" s="3"/>
    </row>
    <row r="44" spans="2:9" ht="57.75" customHeight="1" x14ac:dyDescent="0.3">
      <c r="B44" s="41"/>
      <c r="C44" s="36"/>
      <c r="D44" s="37">
        <v>0</v>
      </c>
      <c r="E44" s="38">
        <v>0</v>
      </c>
      <c r="F44" s="39">
        <v>0</v>
      </c>
      <c r="G44" s="22">
        <v>0</v>
      </c>
      <c r="H44" s="23">
        <v>0</v>
      </c>
      <c r="I44" s="3"/>
    </row>
    <row r="45" spans="2:9" ht="19.5" customHeight="1" x14ac:dyDescent="0.3">
      <c r="B45" s="50" t="s">
        <v>60</v>
      </c>
      <c r="C45" s="50"/>
      <c r="D45" s="42">
        <f>D40+D39</f>
        <v>60041.9</v>
      </c>
      <c r="E45" s="42">
        <f>E39+E40</f>
        <v>15317.975</v>
      </c>
      <c r="F45" s="43">
        <f>F39+F40</f>
        <v>11775.380000000001</v>
      </c>
      <c r="G45" s="44">
        <f>F45*100/D45</f>
        <v>19.611937663531634</v>
      </c>
      <c r="H45" s="45">
        <f>F45*100/E45</f>
        <v>76.872954812891393</v>
      </c>
      <c r="I45" s="3"/>
    </row>
    <row r="46" spans="2:9" ht="18.75" x14ac:dyDescent="0.3">
      <c r="B46" s="3"/>
      <c r="C46" s="3"/>
      <c r="D46" s="3"/>
      <c r="E46" s="3"/>
      <c r="F46" s="4"/>
      <c r="G46" s="3"/>
      <c r="H46" s="3"/>
      <c r="I46" s="3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3:B15"/>
    <mergeCell ref="C13:C15"/>
    <mergeCell ref="D13:D15"/>
    <mergeCell ref="E13:E15"/>
    <mergeCell ref="F13:F15"/>
    <mergeCell ref="G13:G15"/>
    <mergeCell ref="G21:G23"/>
    <mergeCell ref="H13:H15"/>
    <mergeCell ref="H19:H20"/>
    <mergeCell ref="H21:H23"/>
    <mergeCell ref="B19:B20"/>
    <mergeCell ref="C19:C20"/>
    <mergeCell ref="D19:D20"/>
    <mergeCell ref="E19:E20"/>
    <mergeCell ref="F19:F20"/>
    <mergeCell ref="G19:G20"/>
    <mergeCell ref="D30:D31"/>
    <mergeCell ref="E30:E31"/>
    <mergeCell ref="F30:F31"/>
    <mergeCell ref="C21:C23"/>
    <mergeCell ref="D21:D23"/>
    <mergeCell ref="E21:E23"/>
    <mergeCell ref="F21:F23"/>
    <mergeCell ref="G30:G31"/>
    <mergeCell ref="H30:H31"/>
    <mergeCell ref="B21:B23"/>
    <mergeCell ref="H33:H34"/>
    <mergeCell ref="B38:C38"/>
    <mergeCell ref="B39:C39"/>
    <mergeCell ref="G33:G34"/>
    <mergeCell ref="B24:C24"/>
    <mergeCell ref="B30:B31"/>
    <mergeCell ref="C30:C31"/>
    <mergeCell ref="B45:C45"/>
    <mergeCell ref="B33:B34"/>
    <mergeCell ref="C33:C34"/>
    <mergeCell ref="D33:D34"/>
    <mergeCell ref="E33:E34"/>
    <mergeCell ref="F33:F34"/>
  </mergeCells>
  <pageMargins left="0.74791666666666667" right="0.74791666666666667" top="0.98402777777777772" bottom="0.98402777777777772" header="0.51180555555555551" footer="0.51180555555555551"/>
  <pageSetup paperSize="9" scale="73" firstPageNumber="0" orientation="landscape" horizontalDpi="300" verticalDpi="300"/>
  <headerFooter alignWithMargins="0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39" zoomScale="75" zoomScaleNormal="75" workbookViewId="0">
      <selection activeCell="B7" sqref="B7:B8"/>
    </sheetView>
  </sheetViews>
  <sheetFormatPr defaultRowHeight="12.75" x14ac:dyDescent="0.2"/>
  <cols>
    <col min="1" max="1" width="2.5703125" style="1" customWidth="1"/>
    <col min="2" max="2" width="26.140625" style="1" customWidth="1"/>
    <col min="3" max="3" width="61.7109375" style="1" customWidth="1"/>
    <col min="4" max="4" width="16.42578125" style="1" customWidth="1"/>
    <col min="5" max="5" width="16.28515625" style="1" customWidth="1"/>
    <col min="6" max="6" width="15.7109375" style="2" customWidth="1"/>
    <col min="7" max="7" width="16" style="1" customWidth="1"/>
    <col min="8" max="8" width="17.28515625" style="1" customWidth="1"/>
    <col min="9" max="9" width="6.140625" style="1" customWidth="1"/>
    <col min="10" max="16384" width="9.140625" style="1"/>
  </cols>
  <sheetData>
    <row r="1" spans="2:9" ht="18.75" x14ac:dyDescent="0.3">
      <c r="B1" s="3"/>
      <c r="C1" s="3"/>
      <c r="D1" s="3"/>
      <c r="E1" s="3"/>
      <c r="F1" s="4"/>
      <c r="G1" s="71" t="s">
        <v>0</v>
      </c>
      <c r="H1" s="71"/>
      <c r="I1" s="3"/>
    </row>
    <row r="2" spans="2:9" ht="18.75" x14ac:dyDescent="0.3">
      <c r="B2" s="3"/>
      <c r="C2" s="3"/>
      <c r="D2" s="72" t="s">
        <v>77</v>
      </c>
      <c r="E2" s="72"/>
      <c r="F2" s="72"/>
      <c r="G2" s="72"/>
      <c r="H2" s="72"/>
      <c r="I2" s="72"/>
    </row>
    <row r="3" spans="2:9" ht="18.75" x14ac:dyDescent="0.3">
      <c r="B3" s="3"/>
      <c r="C3" s="3"/>
      <c r="D3" s="73" t="s">
        <v>78</v>
      </c>
      <c r="E3" s="73"/>
      <c r="F3" s="73"/>
      <c r="G3" s="73"/>
      <c r="H3" s="73"/>
      <c r="I3" s="5"/>
    </row>
    <row r="4" spans="2:9" ht="18.75" x14ac:dyDescent="0.3">
      <c r="B4" s="3"/>
      <c r="C4" s="3"/>
      <c r="D4" s="3"/>
      <c r="E4" s="3"/>
      <c r="F4" s="73" t="s">
        <v>79</v>
      </c>
      <c r="G4" s="73"/>
      <c r="H4" s="73"/>
      <c r="I4" s="3"/>
    </row>
    <row r="5" spans="2:9" ht="18.75" customHeight="1" thickBot="1" x14ac:dyDescent="0.35">
      <c r="B5" s="74" t="s">
        <v>80</v>
      </c>
      <c r="C5" s="74"/>
      <c r="D5" s="74"/>
      <c r="E5" s="74"/>
      <c r="F5" s="74"/>
      <c r="G5" s="74"/>
      <c r="H5" s="3"/>
      <c r="I5" s="3"/>
    </row>
    <row r="6" spans="2:9" ht="19.5" customHeight="1" thickBot="1" x14ac:dyDescent="0.35">
      <c r="B6" s="74"/>
      <c r="C6" s="74"/>
      <c r="D6" s="74"/>
      <c r="E6" s="74"/>
      <c r="F6" s="74"/>
      <c r="G6" s="74"/>
      <c r="H6" s="3"/>
      <c r="I6" s="3"/>
    </row>
    <row r="7" spans="2:9" ht="12.75" customHeight="1" thickBot="1" x14ac:dyDescent="0.35">
      <c r="B7" s="75" t="s">
        <v>5</v>
      </c>
      <c r="C7" s="69" t="s">
        <v>6</v>
      </c>
      <c r="D7" s="69" t="s">
        <v>61</v>
      </c>
      <c r="E7" s="69" t="s">
        <v>62</v>
      </c>
      <c r="F7" s="76" t="s">
        <v>63</v>
      </c>
      <c r="G7" s="69" t="s">
        <v>10</v>
      </c>
      <c r="H7" s="70" t="s">
        <v>64</v>
      </c>
      <c r="I7" s="3"/>
    </row>
    <row r="8" spans="2:9" ht="78" customHeight="1" x14ac:dyDescent="0.3">
      <c r="B8" s="75"/>
      <c r="C8" s="69"/>
      <c r="D8" s="69"/>
      <c r="E8" s="69"/>
      <c r="F8" s="76"/>
      <c r="G8" s="69"/>
      <c r="H8" s="70"/>
      <c r="I8" s="3"/>
    </row>
    <row r="9" spans="2:9" ht="16.5" customHeight="1" x14ac:dyDescent="0.3">
      <c r="B9" s="6" t="s">
        <v>12</v>
      </c>
      <c r="C9" s="7" t="s">
        <v>13</v>
      </c>
      <c r="D9" s="8">
        <f>D10</f>
        <v>4500</v>
      </c>
      <c r="E9" s="8">
        <f>D9/4</f>
        <v>1125</v>
      </c>
      <c r="F9" s="9">
        <f>F10</f>
        <v>973.5</v>
      </c>
      <c r="G9" s="10">
        <f>F9*100/D9</f>
        <v>21.633333333333333</v>
      </c>
      <c r="H9" s="11">
        <f>F9*100/E9</f>
        <v>86.533333333333331</v>
      </c>
      <c r="I9" s="3"/>
    </row>
    <row r="10" spans="2:9" ht="15" customHeight="1" x14ac:dyDescent="0.3">
      <c r="B10" s="51" t="s">
        <v>14</v>
      </c>
      <c r="C10" s="68" t="s">
        <v>15</v>
      </c>
      <c r="D10" s="53">
        <v>4500</v>
      </c>
      <c r="E10" s="53">
        <f>E9</f>
        <v>1125</v>
      </c>
      <c r="F10" s="55">
        <v>973.5</v>
      </c>
      <c r="G10" s="56">
        <f>F10*100/D10</f>
        <v>21.633333333333333</v>
      </c>
      <c r="H10" s="58">
        <f>H9</f>
        <v>86.533333333333331</v>
      </c>
      <c r="I10" s="3"/>
    </row>
    <row r="11" spans="2:9" ht="12" customHeight="1" x14ac:dyDescent="0.3">
      <c r="B11" s="51"/>
      <c r="C11" s="68"/>
      <c r="D11" s="53"/>
      <c r="E11" s="53"/>
      <c r="F11" s="55"/>
      <c r="G11" s="56"/>
      <c r="H11" s="58"/>
      <c r="I11" s="3"/>
    </row>
    <row r="12" spans="2:9" ht="26.25" customHeight="1" x14ac:dyDescent="0.3">
      <c r="B12" s="27" t="s">
        <v>65</v>
      </c>
      <c r="C12" s="46" t="s">
        <v>66</v>
      </c>
      <c r="D12" s="25">
        <f>D13</f>
        <v>1700</v>
      </c>
      <c r="E12" s="25">
        <f>E13</f>
        <v>425</v>
      </c>
      <c r="F12" s="25">
        <f>F13</f>
        <v>424</v>
      </c>
      <c r="G12" s="25">
        <f>G13</f>
        <v>24.941176470588236</v>
      </c>
      <c r="H12" s="25">
        <f>H13</f>
        <v>99.764705882352942</v>
      </c>
      <c r="I12" s="3"/>
    </row>
    <row r="13" spans="2:9" ht="32.25" customHeight="1" x14ac:dyDescent="0.3">
      <c r="B13" s="12" t="s">
        <v>67</v>
      </c>
      <c r="C13" s="13" t="s">
        <v>68</v>
      </c>
      <c r="D13" s="14">
        <v>1700</v>
      </c>
      <c r="E13" s="14">
        <f>D13/4</f>
        <v>425</v>
      </c>
      <c r="F13" s="48">
        <v>424</v>
      </c>
      <c r="G13" s="16">
        <f>F13/D13*100</f>
        <v>24.941176470588236</v>
      </c>
      <c r="H13" s="47">
        <f>F13/E13*100</f>
        <v>99.764705882352942</v>
      </c>
      <c r="I13" s="3"/>
    </row>
    <row r="14" spans="2:9" ht="18.75" x14ac:dyDescent="0.3">
      <c r="B14" s="6" t="s">
        <v>16</v>
      </c>
      <c r="C14" s="7" t="s">
        <v>17</v>
      </c>
      <c r="D14" s="8">
        <f>D15+D18+D19</f>
        <v>45700</v>
      </c>
      <c r="E14" s="8">
        <f>D14/4</f>
        <v>11425</v>
      </c>
      <c r="F14" s="17">
        <f>F15+F18+F19</f>
        <v>8346</v>
      </c>
      <c r="G14" s="10">
        <f>F14*100/D14</f>
        <v>18.262582056892779</v>
      </c>
      <c r="H14" s="11">
        <f>F14*100/E14</f>
        <v>73.050328227571114</v>
      </c>
      <c r="I14" s="3"/>
    </row>
    <row r="15" spans="2:9" ht="12.75" customHeight="1" x14ac:dyDescent="0.3">
      <c r="B15" s="51" t="s">
        <v>18</v>
      </c>
      <c r="C15" s="68" t="s">
        <v>19</v>
      </c>
      <c r="D15" s="53">
        <v>2000</v>
      </c>
      <c r="E15" s="53">
        <f>D15/4</f>
        <v>500</v>
      </c>
      <c r="F15" s="55">
        <v>296.39999999999998</v>
      </c>
      <c r="G15" s="56">
        <f>F15*100/D15</f>
        <v>14.819999999999999</v>
      </c>
      <c r="H15" s="58">
        <f>F15*100/E15</f>
        <v>59.279999999999994</v>
      </c>
      <c r="I15" s="3"/>
    </row>
    <row r="16" spans="2:9" ht="18.75" x14ac:dyDescent="0.3">
      <c r="B16" s="51"/>
      <c r="C16" s="68"/>
      <c r="D16" s="53"/>
      <c r="E16" s="53"/>
      <c r="F16" s="55"/>
      <c r="G16" s="56"/>
      <c r="H16" s="58"/>
      <c r="I16" s="3"/>
    </row>
    <row r="17" spans="2:9" ht="2.25" customHeight="1" x14ac:dyDescent="0.3">
      <c r="B17" s="51"/>
      <c r="C17" s="68"/>
      <c r="D17" s="53"/>
      <c r="E17" s="53"/>
      <c r="F17" s="55"/>
      <c r="G17" s="56"/>
      <c r="H17" s="58"/>
      <c r="I17" s="3"/>
    </row>
    <row r="18" spans="2:9" ht="18.75" hidden="1" x14ac:dyDescent="0.3">
      <c r="B18" s="18"/>
      <c r="C18" s="19"/>
      <c r="D18" s="20"/>
      <c r="E18" s="20"/>
      <c r="F18" s="21"/>
      <c r="G18" s="22"/>
      <c r="H18" s="23"/>
      <c r="I18" s="3"/>
    </row>
    <row r="19" spans="2:9" ht="18.75" x14ac:dyDescent="0.3">
      <c r="B19" s="18" t="s">
        <v>22</v>
      </c>
      <c r="C19" s="19" t="s">
        <v>23</v>
      </c>
      <c r="D19" s="20">
        <v>43700</v>
      </c>
      <c r="E19" s="20">
        <f>D19/4</f>
        <v>10925</v>
      </c>
      <c r="F19" s="21">
        <v>8049.6</v>
      </c>
      <c r="G19" s="22">
        <f>F19*100/D19</f>
        <v>18.420137299771167</v>
      </c>
      <c r="H19" s="23">
        <f>F19*100/E19</f>
        <v>73.680549199084666</v>
      </c>
      <c r="I19" s="3"/>
    </row>
    <row r="20" spans="2:9" ht="26.25" hidden="1" customHeight="1" x14ac:dyDescent="0.3">
      <c r="B20" s="12"/>
      <c r="C20" s="13"/>
      <c r="D20" s="24"/>
      <c r="E20" s="25"/>
      <c r="F20" s="15"/>
      <c r="G20" s="24"/>
      <c r="H20" s="26"/>
      <c r="I20" s="3"/>
    </row>
    <row r="21" spans="2:9" ht="12.75" customHeight="1" x14ac:dyDescent="0.3">
      <c r="B21" s="63" t="s">
        <v>24</v>
      </c>
      <c r="C21" s="64" t="s">
        <v>25</v>
      </c>
      <c r="D21" s="65">
        <f>D23</f>
        <v>15</v>
      </c>
      <c r="E21" s="65">
        <f>D21/4</f>
        <v>3.75</v>
      </c>
      <c r="F21" s="66">
        <f>F23</f>
        <v>0</v>
      </c>
      <c r="G21" s="67">
        <f>F21*100/D21</f>
        <v>0</v>
      </c>
      <c r="H21" s="62">
        <f>F21*100/E21</f>
        <v>0</v>
      </c>
      <c r="I21" s="3"/>
    </row>
    <row r="22" spans="2:9" ht="19.5" customHeight="1" x14ac:dyDescent="0.3">
      <c r="B22" s="63"/>
      <c r="C22" s="64"/>
      <c r="D22" s="65"/>
      <c r="E22" s="65"/>
      <c r="F22" s="66"/>
      <c r="G22" s="67"/>
      <c r="H22" s="62"/>
      <c r="I22" s="3"/>
    </row>
    <row r="23" spans="2:9" ht="30.75" customHeight="1" x14ac:dyDescent="0.3">
      <c r="B23" s="51" t="s">
        <v>26</v>
      </c>
      <c r="C23" s="54" t="s">
        <v>27</v>
      </c>
      <c r="D23" s="53">
        <v>15</v>
      </c>
      <c r="E23" s="53">
        <v>12.5</v>
      </c>
      <c r="F23" s="55">
        <v>0</v>
      </c>
      <c r="G23" s="54">
        <f>F23/D23*100</f>
        <v>0</v>
      </c>
      <c r="H23" s="57">
        <f>F23/E23*100</f>
        <v>0</v>
      </c>
      <c r="I23" s="3"/>
    </row>
    <row r="24" spans="2:9" ht="30.75" customHeight="1" x14ac:dyDescent="0.3">
      <c r="B24" s="51"/>
      <c r="C24" s="54"/>
      <c r="D24" s="53"/>
      <c r="E24" s="53"/>
      <c r="F24" s="55"/>
      <c r="G24" s="54"/>
      <c r="H24" s="57"/>
      <c r="I24" s="3"/>
    </row>
    <row r="25" spans="2:9" ht="72" customHeight="1" x14ac:dyDescent="0.3">
      <c r="B25" s="51"/>
      <c r="C25" s="54"/>
      <c r="D25" s="53"/>
      <c r="E25" s="53"/>
      <c r="F25" s="55"/>
      <c r="G25" s="54"/>
      <c r="H25" s="57"/>
      <c r="I25" s="3"/>
    </row>
    <row r="26" spans="2:9" s="2" customFormat="1" ht="18.75" customHeight="1" x14ac:dyDescent="0.3">
      <c r="B26" s="61" t="s">
        <v>28</v>
      </c>
      <c r="C26" s="61"/>
      <c r="D26" s="17">
        <f>D9+D14+D21+D12</f>
        <v>51915</v>
      </c>
      <c r="E26" s="17">
        <f>E9+E14+E21+E12</f>
        <v>12978.75</v>
      </c>
      <c r="F26" s="17">
        <f>F9+F14+F21+F12</f>
        <v>9743.5</v>
      </c>
      <c r="G26" s="17">
        <f>G9+G14+G21+G12</f>
        <v>64.83709186081434</v>
      </c>
      <c r="H26" s="17">
        <f>H9+H14+H21+H12</f>
        <v>259.34836744325736</v>
      </c>
      <c r="I26" s="4"/>
    </row>
    <row r="27" spans="2:9" ht="54.75" customHeight="1" x14ac:dyDescent="0.3">
      <c r="B27" s="6" t="s">
        <v>29</v>
      </c>
      <c r="C27" s="29" t="s">
        <v>30</v>
      </c>
      <c r="D27" s="8">
        <f>D29+D30+D31+D28+D32</f>
        <v>9120</v>
      </c>
      <c r="E27" s="8">
        <f>E29+E30+E31+E28+E32</f>
        <v>2255</v>
      </c>
      <c r="F27" s="9">
        <f>F29+F30+F31+F32</f>
        <v>1641.9999999999998</v>
      </c>
      <c r="G27" s="10">
        <f>F27*100/D27</f>
        <v>18.004385964912277</v>
      </c>
      <c r="H27" s="11">
        <f>F27*100/E27</f>
        <v>72.815964523281579</v>
      </c>
      <c r="I27" s="3"/>
    </row>
    <row r="28" spans="2:9" ht="156" customHeight="1" x14ac:dyDescent="0.3">
      <c r="B28" s="18" t="s">
        <v>69</v>
      </c>
      <c r="C28" s="30" t="s">
        <v>70</v>
      </c>
      <c r="D28" s="20">
        <v>5000</v>
      </c>
      <c r="E28" s="19">
        <f>D28/4</f>
        <v>1250</v>
      </c>
      <c r="F28" s="21">
        <v>0</v>
      </c>
      <c r="G28" s="22">
        <v>0</v>
      </c>
      <c r="H28" s="23">
        <v>0</v>
      </c>
      <c r="I28" s="3"/>
    </row>
    <row r="29" spans="2:9" ht="68.25" customHeight="1" x14ac:dyDescent="0.3">
      <c r="B29" s="18" t="s">
        <v>71</v>
      </c>
      <c r="C29" s="30" t="s">
        <v>72</v>
      </c>
      <c r="D29" s="20">
        <v>3020</v>
      </c>
      <c r="E29" s="19">
        <f>D29/4</f>
        <v>755</v>
      </c>
      <c r="F29" s="21">
        <v>1607.8</v>
      </c>
      <c r="G29" s="22">
        <f>F29*100/D29</f>
        <v>53.23841059602649</v>
      </c>
      <c r="H29" s="23">
        <f>F29*100/E29</f>
        <v>212.95364238410596</v>
      </c>
      <c r="I29" s="3"/>
    </row>
    <row r="30" spans="2:9" ht="113.25" customHeight="1" x14ac:dyDescent="0.3">
      <c r="B30" s="18" t="s">
        <v>33</v>
      </c>
      <c r="C30" s="30" t="s">
        <v>34</v>
      </c>
      <c r="D30" s="20">
        <v>0</v>
      </c>
      <c r="E30" s="19">
        <f>D30/4</f>
        <v>0</v>
      </c>
      <c r="F30" s="21">
        <v>-122.4</v>
      </c>
      <c r="G30" s="22">
        <v>0</v>
      </c>
      <c r="H30" s="23">
        <v>0</v>
      </c>
      <c r="I30" s="3"/>
    </row>
    <row r="31" spans="2:9" ht="95.25" customHeight="1" x14ac:dyDescent="0.3">
      <c r="B31" s="18" t="s">
        <v>35</v>
      </c>
      <c r="C31" s="30" t="s">
        <v>36</v>
      </c>
      <c r="D31" s="20">
        <v>100</v>
      </c>
      <c r="E31" s="19">
        <v>0</v>
      </c>
      <c r="F31" s="21">
        <v>0</v>
      </c>
      <c r="G31" s="22"/>
      <c r="H31" s="23">
        <v>0</v>
      </c>
      <c r="I31" s="3"/>
    </row>
    <row r="32" spans="2:9" ht="47.25" customHeight="1" x14ac:dyDescent="0.3">
      <c r="B32" s="18" t="s">
        <v>73</v>
      </c>
      <c r="C32" s="30" t="s">
        <v>74</v>
      </c>
      <c r="D32" s="20">
        <v>1000</v>
      </c>
      <c r="E32" s="19">
        <f>D32/4</f>
        <v>250</v>
      </c>
      <c r="F32" s="21">
        <v>156.6</v>
      </c>
      <c r="G32" s="22">
        <f>F32*100/D32</f>
        <v>15.66</v>
      </c>
      <c r="H32" s="23">
        <f>F32*100/E32</f>
        <v>62.64</v>
      </c>
      <c r="I32" s="3"/>
    </row>
    <row r="33" spans="2:9" ht="42.75" customHeight="1" x14ac:dyDescent="0.3">
      <c r="B33" s="6" t="s">
        <v>37</v>
      </c>
      <c r="C33" s="29" t="s">
        <v>38</v>
      </c>
      <c r="D33" s="8">
        <f>D34</f>
        <v>3000</v>
      </c>
      <c r="E33" s="7">
        <f>D33/4</f>
        <v>750</v>
      </c>
      <c r="F33" s="9">
        <f>F34</f>
        <v>407.4</v>
      </c>
      <c r="G33" s="10">
        <f>F33*100/D33</f>
        <v>13.58</v>
      </c>
      <c r="H33" s="11">
        <f>F33*100/E33</f>
        <v>54.32</v>
      </c>
      <c r="I33" s="3"/>
    </row>
    <row r="34" spans="2:9" ht="17.25" customHeight="1" x14ac:dyDescent="0.3">
      <c r="B34" s="51" t="s">
        <v>39</v>
      </c>
      <c r="C34" s="52" t="s">
        <v>40</v>
      </c>
      <c r="D34" s="53">
        <v>3000</v>
      </c>
      <c r="E34" s="54">
        <f>D34/4</f>
        <v>750</v>
      </c>
      <c r="F34" s="55">
        <v>407.4</v>
      </c>
      <c r="G34" s="56">
        <f>F34*100/D34</f>
        <v>13.58</v>
      </c>
      <c r="H34" s="57">
        <f>F34*100/E34</f>
        <v>54.32</v>
      </c>
      <c r="I34" s="3"/>
    </row>
    <row r="35" spans="2:9" ht="40.5" customHeight="1" x14ac:dyDescent="0.3">
      <c r="B35" s="51"/>
      <c r="C35" s="52"/>
      <c r="D35" s="53"/>
      <c r="E35" s="54"/>
      <c r="F35" s="55"/>
      <c r="G35" s="56"/>
      <c r="H35" s="57"/>
      <c r="I35" s="3"/>
    </row>
    <row r="36" spans="2:9" ht="38.25" hidden="1" customHeight="1" x14ac:dyDescent="0.3">
      <c r="B36" s="6"/>
      <c r="C36" s="29"/>
      <c r="D36" s="8"/>
      <c r="E36" s="7"/>
      <c r="F36" s="9"/>
      <c r="G36" s="10"/>
      <c r="H36" s="23"/>
      <c r="I36" s="3"/>
    </row>
    <row r="37" spans="2:9" ht="12.75" hidden="1" customHeight="1" x14ac:dyDescent="0.3">
      <c r="B37" s="51"/>
      <c r="C37" s="52"/>
      <c r="D37" s="53"/>
      <c r="E37" s="54"/>
      <c r="F37" s="55"/>
      <c r="G37" s="56"/>
      <c r="H37" s="58"/>
      <c r="I37" s="3"/>
    </row>
    <row r="38" spans="2:9" ht="55.5" hidden="1" customHeight="1" x14ac:dyDescent="0.3">
      <c r="B38" s="51"/>
      <c r="C38" s="52"/>
      <c r="D38" s="53"/>
      <c r="E38" s="54"/>
      <c r="F38" s="55"/>
      <c r="G38" s="56"/>
      <c r="H38" s="58"/>
      <c r="I38" s="3"/>
    </row>
    <row r="39" spans="2:9" s="2" customFormat="1" ht="18.75" customHeight="1" x14ac:dyDescent="0.3">
      <c r="B39" s="31" t="s">
        <v>45</v>
      </c>
      <c r="C39" s="32" t="s">
        <v>46</v>
      </c>
      <c r="D39" s="17">
        <f>D40</f>
        <v>180</v>
      </c>
      <c r="E39" s="9">
        <f>D39/4</f>
        <v>45</v>
      </c>
      <c r="F39" s="9">
        <f>F40+F41</f>
        <v>180.10000000000002</v>
      </c>
      <c r="G39" s="28">
        <f>F39*100/D39</f>
        <v>100.05555555555557</v>
      </c>
      <c r="H39" s="33">
        <f>F39*100/E39</f>
        <v>400.22222222222229</v>
      </c>
      <c r="I39" s="4"/>
    </row>
    <row r="40" spans="2:9" ht="36.75" customHeight="1" x14ac:dyDescent="0.3">
      <c r="B40" s="18" t="s">
        <v>47</v>
      </c>
      <c r="C40" s="30" t="s">
        <v>48</v>
      </c>
      <c r="D40" s="20">
        <v>180</v>
      </c>
      <c r="E40" s="19">
        <f>E39</f>
        <v>45</v>
      </c>
      <c r="F40" s="21">
        <v>177.8</v>
      </c>
      <c r="G40" s="22">
        <f>F40*100/D40</f>
        <v>98.777777777777771</v>
      </c>
      <c r="H40" s="23">
        <f>F40*100/E40</f>
        <v>395.11111111111109</v>
      </c>
      <c r="I40" s="3"/>
    </row>
    <row r="41" spans="2:9" ht="39.75" customHeight="1" x14ac:dyDescent="0.3">
      <c r="B41" s="18" t="s">
        <v>47</v>
      </c>
      <c r="C41" s="30" t="s">
        <v>49</v>
      </c>
      <c r="D41" s="20">
        <v>0</v>
      </c>
      <c r="E41" s="19">
        <v>0</v>
      </c>
      <c r="F41" s="21">
        <v>2.2999999999999998</v>
      </c>
      <c r="G41" s="19">
        <v>0</v>
      </c>
      <c r="H41" s="34">
        <v>0</v>
      </c>
      <c r="I41" s="3"/>
    </row>
    <row r="42" spans="2:9" s="2" customFormat="1" ht="18.75" customHeight="1" x14ac:dyDescent="0.3">
      <c r="B42" s="59" t="s">
        <v>50</v>
      </c>
      <c r="C42" s="59"/>
      <c r="D42" s="17">
        <f>D39+D36+D33+D27</f>
        <v>12300</v>
      </c>
      <c r="E42" s="17">
        <f>E39+E36+E33+E27</f>
        <v>3050</v>
      </c>
      <c r="F42" s="28">
        <f>F39+F36+F33+F27</f>
        <v>2229.5</v>
      </c>
      <c r="G42" s="28">
        <f>F42*100/D42</f>
        <v>18.126016260162601</v>
      </c>
      <c r="H42" s="33">
        <f>F42*100/E42</f>
        <v>73.098360655737707</v>
      </c>
      <c r="I42" s="4"/>
    </row>
    <row r="43" spans="2:9" ht="18.75" customHeight="1" x14ac:dyDescent="0.3">
      <c r="B43" s="60" t="s">
        <v>51</v>
      </c>
      <c r="C43" s="60"/>
      <c r="D43" s="8">
        <f>D42+D26</f>
        <v>64215</v>
      </c>
      <c r="E43" s="8">
        <f>E42+E26</f>
        <v>16028.75</v>
      </c>
      <c r="F43" s="17">
        <f>F42+F26</f>
        <v>11973</v>
      </c>
      <c r="G43" s="10">
        <f>F43*100/D43</f>
        <v>18.645176360663395</v>
      </c>
      <c r="H43" s="11">
        <f>F43*100/E43</f>
        <v>74.697028776417369</v>
      </c>
      <c r="I43" s="3"/>
    </row>
    <row r="44" spans="2:9" ht="21.75" customHeight="1" x14ac:dyDescent="0.3">
      <c r="B44" s="18" t="s">
        <v>52</v>
      </c>
      <c r="C44" s="29" t="s">
        <v>53</v>
      </c>
      <c r="D44" s="8">
        <f>D45</f>
        <v>30624.9</v>
      </c>
      <c r="E44" s="10">
        <f>E45</f>
        <v>3506.3</v>
      </c>
      <c r="F44" s="9">
        <f>F45</f>
        <v>3506.3</v>
      </c>
      <c r="G44" s="10">
        <f>G45</f>
        <v>100</v>
      </c>
      <c r="H44" s="11">
        <f>H45</f>
        <v>11.449180242221198</v>
      </c>
      <c r="I44" s="3"/>
    </row>
    <row r="45" spans="2:9" ht="57.75" customHeight="1" x14ac:dyDescent="0.3">
      <c r="B45" s="41" t="s">
        <v>76</v>
      </c>
      <c r="C45" s="36" t="s">
        <v>75</v>
      </c>
      <c r="D45" s="37">
        <v>30624.9</v>
      </c>
      <c r="E45" s="38">
        <v>3506.3</v>
      </c>
      <c r="F45" s="39">
        <v>3506.3</v>
      </c>
      <c r="G45" s="22">
        <v>100</v>
      </c>
      <c r="H45" s="23">
        <f>F45*100/D45</f>
        <v>11.449180242221198</v>
      </c>
      <c r="I45" s="3"/>
    </row>
    <row r="46" spans="2:9" ht="19.5" customHeight="1" thickBot="1" x14ac:dyDescent="0.35">
      <c r="B46" s="50" t="s">
        <v>60</v>
      </c>
      <c r="C46" s="50"/>
      <c r="D46" s="42">
        <f>D44+D43</f>
        <v>94839.9</v>
      </c>
      <c r="E46" s="42">
        <f>E43+E44</f>
        <v>19535.05</v>
      </c>
      <c r="F46" s="43">
        <f>F43+F44</f>
        <v>15479.3</v>
      </c>
      <c r="G46" s="44">
        <f>F46*100/D46</f>
        <v>16.321506032798432</v>
      </c>
      <c r="H46" s="45">
        <f>F46*100/E46</f>
        <v>79.238599338112778</v>
      </c>
      <c r="I46" s="3"/>
    </row>
    <row r="47" spans="2:9" ht="18.75" x14ac:dyDescent="0.3">
      <c r="B47" s="3"/>
      <c r="C47" s="3"/>
      <c r="D47" s="3"/>
      <c r="E47" s="3"/>
      <c r="F47" s="4"/>
      <c r="G47" s="3"/>
      <c r="H47" s="3"/>
      <c r="I47" s="3"/>
    </row>
    <row r="50" spans="6:6" x14ac:dyDescent="0.2">
      <c r="F50" s="49"/>
    </row>
  </sheetData>
  <sheetProtection selectLockedCells="1" selectUnlockedCells="1"/>
  <mergeCells count="58">
    <mergeCell ref="G1:H1"/>
    <mergeCell ref="D2:I2"/>
    <mergeCell ref="D3:H3"/>
    <mergeCell ref="F4:H4"/>
    <mergeCell ref="B5:G6"/>
    <mergeCell ref="B7:B8"/>
    <mergeCell ref="C7:C8"/>
    <mergeCell ref="D7:D8"/>
    <mergeCell ref="E7:E8"/>
    <mergeCell ref="F7:F8"/>
    <mergeCell ref="G7:G8"/>
    <mergeCell ref="H7:H8"/>
    <mergeCell ref="B10:B11"/>
    <mergeCell ref="C10:C11"/>
    <mergeCell ref="D10:D11"/>
    <mergeCell ref="E10:E11"/>
    <mergeCell ref="F10:F11"/>
    <mergeCell ref="G10:G11"/>
    <mergeCell ref="H10:H11"/>
    <mergeCell ref="B15:B17"/>
    <mergeCell ref="C15:C17"/>
    <mergeCell ref="D15:D17"/>
    <mergeCell ref="E15:E17"/>
    <mergeCell ref="F15:F17"/>
    <mergeCell ref="G15:G17"/>
    <mergeCell ref="G23:G25"/>
    <mergeCell ref="H15:H17"/>
    <mergeCell ref="H21:H22"/>
    <mergeCell ref="H23:H25"/>
    <mergeCell ref="B21:B22"/>
    <mergeCell ref="C21:C22"/>
    <mergeCell ref="D21:D22"/>
    <mergeCell ref="E21:E22"/>
    <mergeCell ref="F21:F22"/>
    <mergeCell ref="G21:G22"/>
    <mergeCell ref="D34:D35"/>
    <mergeCell ref="E34:E35"/>
    <mergeCell ref="F34:F35"/>
    <mergeCell ref="C23:C25"/>
    <mergeCell ref="D23:D25"/>
    <mergeCell ref="E23:E25"/>
    <mergeCell ref="F23:F25"/>
    <mergeCell ref="G34:G35"/>
    <mergeCell ref="H34:H35"/>
    <mergeCell ref="B23:B25"/>
    <mergeCell ref="H37:H38"/>
    <mergeCell ref="B42:C42"/>
    <mergeCell ref="B43:C43"/>
    <mergeCell ref="G37:G38"/>
    <mergeCell ref="B26:C26"/>
    <mergeCell ref="B34:B35"/>
    <mergeCell ref="C34:C35"/>
    <mergeCell ref="B46:C46"/>
    <mergeCell ref="B37:B38"/>
    <mergeCell ref="C37:C38"/>
    <mergeCell ref="D37:D38"/>
    <mergeCell ref="E37:E38"/>
    <mergeCell ref="F37:F38"/>
  </mergeCells>
  <pageMargins left="0.74791666666666667" right="0.74791666666666667" top="0.69" bottom="0.3" header="0.51180555555555551" footer="0.2"/>
  <pageSetup paperSize="9" scale="73" firstPageNumber="0" orientation="landscape" horizontalDpi="300" verticalDpi="300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доходы (2)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2020-06-05T11:41:46Z</cp:lastPrinted>
  <dcterms:created xsi:type="dcterms:W3CDTF">2021-03-23T16:26:19Z</dcterms:created>
  <dcterms:modified xsi:type="dcterms:W3CDTF">2021-03-23T16:26:19Z</dcterms:modified>
</cp:coreProperties>
</file>