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7578901-4D7A-4A3C-8114-26354A317046}" xr6:coauthVersionLast="45" xr6:coauthVersionMax="45" xr10:uidLastSave="{00000000-0000-0000-0000-000000000000}"/>
  <bookViews>
    <workbookView xWindow="2580" yWindow="2580" windowWidth="17280" windowHeight="8700"/>
  </bookViews>
  <sheets>
    <sheet name="за 9 месяцев" sheetId="3" r:id="rId1"/>
    <sheet name="Лист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3" l="1"/>
  <c r="E19" i="3"/>
  <c r="E34" i="3"/>
  <c r="E32" i="3"/>
  <c r="E31" i="3"/>
  <c r="H31" i="3"/>
  <c r="E29" i="3"/>
  <c r="E28" i="3"/>
  <c r="E27" i="3" s="1"/>
  <c r="H27" i="3" s="1"/>
  <c r="E13" i="3"/>
  <c r="H13" i="3" s="1"/>
  <c r="H12" i="3" s="1"/>
  <c r="F9" i="3"/>
  <c r="E9" i="3"/>
  <c r="G31" i="3"/>
  <c r="E30" i="3"/>
  <c r="H28" i="3"/>
  <c r="G28" i="3"/>
  <c r="E15" i="3"/>
  <c r="H45" i="3"/>
  <c r="H44" i="3"/>
  <c r="G44" i="3"/>
  <c r="F44" i="3"/>
  <c r="E44" i="3"/>
  <c r="D44" i="3"/>
  <c r="D33" i="3"/>
  <c r="E33" i="3" s="1"/>
  <c r="H34" i="3"/>
  <c r="D27" i="3"/>
  <c r="G27" i="3" s="1"/>
  <c r="G32" i="3"/>
  <c r="H32" i="3"/>
  <c r="D9" i="3"/>
  <c r="D21" i="3"/>
  <c r="E21" i="3" s="1"/>
  <c r="H21" i="3" s="1"/>
  <c r="G19" i="3"/>
  <c r="G13" i="3"/>
  <c r="G12" i="3"/>
  <c r="G10" i="3"/>
  <c r="F12" i="3"/>
  <c r="F26" i="3" s="1"/>
  <c r="D12" i="3"/>
  <c r="D26" i="3" s="1"/>
  <c r="G40" i="3"/>
  <c r="F39" i="3"/>
  <c r="G39" i="3" s="1"/>
  <c r="D39" i="3"/>
  <c r="E39" i="3" s="1"/>
  <c r="G34" i="3"/>
  <c r="F33" i="3"/>
  <c r="G33" i="3" s="1"/>
  <c r="G29" i="3"/>
  <c r="H23" i="3"/>
  <c r="G23" i="3"/>
  <c r="H19" i="3"/>
  <c r="G15" i="3"/>
  <c r="H15" i="3"/>
  <c r="F14" i="3"/>
  <c r="G14" i="3"/>
  <c r="D14" i="3"/>
  <c r="E14" i="3" s="1"/>
  <c r="H14" i="3" s="1"/>
  <c r="E10" i="3"/>
  <c r="H29" i="3"/>
  <c r="D42" i="3"/>
  <c r="G21" i="3"/>
  <c r="G9" i="3"/>
  <c r="G26" i="3"/>
  <c r="D43" i="3" l="1"/>
  <c r="D46" i="3" s="1"/>
  <c r="E42" i="3"/>
  <c r="E40" i="3"/>
  <c r="H40" i="3" s="1"/>
  <c r="F42" i="3"/>
  <c r="H39" i="3"/>
  <c r="H33" i="3"/>
  <c r="H9" i="3"/>
  <c r="E12" i="3"/>
  <c r="E26" i="3" s="1"/>
  <c r="F43" i="3" l="1"/>
  <c r="G42" i="3"/>
  <c r="H42" i="3"/>
  <c r="H26" i="3"/>
  <c r="H10" i="3"/>
  <c r="E43" i="3"/>
  <c r="E46" i="3" s="1"/>
  <c r="F46" i="3" l="1"/>
  <c r="G43" i="3"/>
  <c r="H43" i="3"/>
  <c r="G46" i="3" l="1"/>
  <c r="H46" i="3"/>
</calcChain>
</file>

<file path=xl/sharedStrings.xml><?xml version="1.0" encoding="utf-8"?>
<sst xmlns="http://schemas.openxmlformats.org/spreadsheetml/2006/main" count="60" uniqueCount="59">
  <si>
    <t>Приложение №1</t>
  </si>
  <si>
    <t>Код</t>
  </si>
  <si>
    <t>Наименование</t>
  </si>
  <si>
    <t>% исполнение годового плана</t>
  </si>
  <si>
    <t>10100000000000000</t>
  </si>
  <si>
    <t>Налог на прибыль</t>
  </si>
  <si>
    <t>10102000010000110</t>
  </si>
  <si>
    <t>-налог на доходы физических лиц</t>
  </si>
  <si>
    <t>10600000000000000</t>
  </si>
  <si>
    <t>Налог на имущество</t>
  </si>
  <si>
    <t>10601030100000110</t>
  </si>
  <si>
    <t>Налог на имущество физических лиц, зачисляемый в бюджет поселения</t>
  </si>
  <si>
    <t>10606000000000110</t>
  </si>
  <si>
    <t>Земельный налог</t>
  </si>
  <si>
    <t>10800000000000000</t>
  </si>
  <si>
    <t>Государственная пошлина</t>
  </si>
  <si>
    <t>1080402001100110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</si>
  <si>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</si>
  <si>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Итого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</si>
  <si>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</si>
  <si>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</si>
  <si>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</si>
  <si>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</si>
  <si>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11107015100000120</t>
  </si>
  <si>
    <t>Доходы от перечисления части прибыли,остающейся после уплаты налогов и иных обязательных платежей муниципальных унитарных предприятий, созданных поселениями.</t>
  </si>
  <si>
    <t>11300000000000000</t>
  </si>
  <si>
    <t>Доходы от оказания платных услуг и компенсации затрат государства</t>
  </si>
  <si>
    <t>11303050100000130</t>
  </si>
  <si>
    <t>Прочие доходы от оказания платных услуг получателями средств бюджетов поселений и компенсации затрат государства</t>
  </si>
  <si>
    <t>11700000000000000</t>
  </si>
  <si>
    <t>Прочие неналоговые доходы</t>
  </si>
  <si>
    <t>11705050010000180</t>
  </si>
  <si>
    <t>Прочие неналоговые доходы бюджетов поселений.</t>
  </si>
  <si>
    <t>невыясненые поступления зачисляемые в бюджет поселения</t>
  </si>
  <si>
    <t>Итого неналоговые доходы</t>
  </si>
  <si>
    <t>Всего налоговые и неналоговые доходы</t>
  </si>
  <si>
    <t>20000000000000000</t>
  </si>
  <si>
    <t>Безвозмездные поступления</t>
  </si>
  <si>
    <t>Всего доходов:</t>
  </si>
  <si>
    <t>План 2020 года</t>
  </si>
  <si>
    <t>10300000000000000</t>
  </si>
  <si>
    <t>Налоги на товары</t>
  </si>
  <si>
    <t>10302000010000110</t>
  </si>
  <si>
    <t>-доходы от уплаты акцизов</t>
  </si>
  <si>
    <t>1140205300000410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</si>
  <si>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</si>
  <si>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11105075100000120</t>
  </si>
  <si>
    <t xml:space="preserve">Доходы от сдачи в аренду имущества, составляющего казну поселений (за исключением 
земельных участков)
</t>
  </si>
  <si>
    <t>11109045100000120</t>
  </si>
  <si>
    <t>Прочие поступления от использования имущества, находящегося в собственности сельских поселений</t>
  </si>
  <si>
    <t>Безвозмездные поступления от бюджетов других уровней</t>
  </si>
  <si>
    <t>20200000000000000</t>
  </si>
  <si>
    <t xml:space="preserve">                               к постановлению администрации муниципального</t>
  </si>
  <si>
    <t xml:space="preserve">                                образования "Лесколовское сельское поселение"</t>
  </si>
  <si>
    <t>План за 9 месяцев 2020 года</t>
  </si>
  <si>
    <t>Факт исп.за 9 месяцев 2020 года</t>
  </si>
  <si>
    <t>% исполнение  плана за 9 месяцев 2020г.</t>
  </si>
  <si>
    <t>Отчет об исполнении доходной части бюджета МО "Лесколовское сельское поселение"                                                              ВМР ЛО за 9 месяцев  2020 года</t>
  </si>
  <si>
    <t xml:space="preserve">                  от "14" октября 2020г. № 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</si>
</sst>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3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/>
    </xf>
    <xf numFmtId="49" fontId="2" fillId="0" borderId="1" xfId="0" applyNumberFormat="1" applyFont="1" applyBorder="1"/>
    <xf numFmtId="0" fontId="2" fillId="0" borderId="2" xfId="0" applyFont="1" applyBorder="1"/>
    <xf numFmtId="2" fontId="2" fillId="0" borderId="2" xfId="0" applyNumberFormat="1" applyFont="1" applyBorder="1"/>
    <xf numFmtId="0" fontId="2" fillId="0" borderId="2" xfId="0" applyFont="1" applyFill="1" applyBorder="1"/>
    <xf numFmtId="172" fontId="2" fillId="0" borderId="2" xfId="0" applyNumberFormat="1" applyFont="1" applyBorder="1"/>
    <xf numFmtId="172" fontId="2" fillId="0" borderId="3" xfId="0" applyNumberFormat="1" applyFont="1" applyBorder="1"/>
    <xf numFmtId="49" fontId="1" fillId="0" borderId="1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172" fontId="1" fillId="0" borderId="2" xfId="0" applyNumberFormat="1" applyFont="1" applyBorder="1" applyAlignment="1">
      <alignment wrapText="1"/>
    </xf>
    <xf numFmtId="2" fontId="2" fillId="0" borderId="2" xfId="0" applyNumberFormat="1" applyFont="1" applyFill="1" applyBorder="1"/>
    <xf numFmtId="49" fontId="1" fillId="0" borderId="1" xfId="0" applyNumberFormat="1" applyFont="1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2" xfId="0" applyFont="1" applyFill="1" applyBorder="1"/>
    <xf numFmtId="172" fontId="1" fillId="0" borderId="2" xfId="0" applyNumberFormat="1" applyFont="1" applyBorder="1"/>
    <xf numFmtId="172" fontId="1" fillId="0" borderId="3" xfId="0" applyNumberFormat="1" applyFont="1" applyBorder="1"/>
    <xf numFmtId="0" fontId="1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172" fontId="2" fillId="0" borderId="2" xfId="0" applyNumberFormat="1" applyFont="1" applyFill="1" applyBorder="1"/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Fill="1" applyBorder="1"/>
    <xf numFmtId="0" fontId="2" fillId="0" borderId="2" xfId="0" applyFont="1" applyFill="1" applyBorder="1" applyAlignment="1">
      <alignment vertical="top" wrapText="1"/>
    </xf>
    <xf numFmtId="172" fontId="2" fillId="0" borderId="3" xfId="0" applyNumberFormat="1" applyFont="1" applyFill="1" applyBorder="1"/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2" fontId="1" fillId="0" borderId="4" xfId="0" applyNumberFormat="1" applyFont="1" applyBorder="1"/>
    <xf numFmtId="172" fontId="1" fillId="0" borderId="4" xfId="0" applyNumberFormat="1" applyFont="1" applyBorder="1"/>
    <xf numFmtId="0" fontId="1" fillId="0" borderId="4" xfId="0" applyFont="1" applyFill="1" applyBorder="1"/>
    <xf numFmtId="49" fontId="1" fillId="0" borderId="5" xfId="0" applyNumberFormat="1" applyFont="1" applyBorder="1" applyAlignment="1">
      <alignment wrapText="1"/>
    </xf>
    <xf numFmtId="2" fontId="2" fillId="0" borderId="6" xfId="0" applyNumberFormat="1" applyFont="1" applyBorder="1"/>
    <xf numFmtId="2" fontId="2" fillId="0" borderId="6" xfId="0" applyNumberFormat="1" applyFont="1" applyFill="1" applyBorder="1"/>
    <xf numFmtId="172" fontId="2" fillId="0" borderId="6" xfId="0" applyNumberFormat="1" applyFont="1" applyBorder="1"/>
    <xf numFmtId="172" fontId="2" fillId="0" borderId="7" xfId="0" applyNumberFormat="1" applyFont="1" applyBorder="1"/>
    <xf numFmtId="49" fontId="2" fillId="0" borderId="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2" fontId="0" fillId="0" borderId="0" xfId="0" applyNumberFormat="1" applyFont="1" applyFill="1"/>
    <xf numFmtId="172" fontId="2" fillId="0" borderId="6" xfId="0" applyNumberFormat="1" applyFont="1" applyFill="1" applyBorder="1"/>
    <xf numFmtId="0" fontId="2" fillId="0" borderId="12" xfId="0" applyFont="1" applyBorder="1" applyAlignment="1">
      <alignment vertical="top" wrapText="1"/>
    </xf>
    <xf numFmtId="49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172" fontId="1" fillId="0" borderId="2" xfId="0" applyNumberFormat="1" applyFont="1" applyBorder="1" applyAlignment="1">
      <alignment wrapText="1"/>
    </xf>
    <xf numFmtId="172" fontId="1" fillId="0" borderId="3" xfId="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172" fontId="1" fillId="0" borderId="2" xfId="0" applyNumberFormat="1" applyFont="1" applyFill="1" applyBorder="1" applyAlignment="1">
      <alignment wrapText="1"/>
    </xf>
    <xf numFmtId="172" fontId="2" fillId="0" borderId="3" xfId="0" applyNumberFormat="1" applyFont="1" applyFill="1" applyBorder="1" applyAlignment="1">
      <alignment wrapText="1"/>
    </xf>
    <xf numFmtId="172" fontId="1" fillId="0" borderId="3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2" fontId="2" fillId="0" borderId="2" xfId="0" applyNumberFormat="1" applyFont="1" applyFill="1" applyBorder="1" applyAlignment="1">
      <alignment wrapText="1"/>
    </xf>
    <xf numFmtId="172" fontId="2" fillId="0" borderId="2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zoomScale="75" zoomScaleNormal="75" workbookViewId="0">
      <selection activeCell="J8" sqref="J8"/>
    </sheetView>
  </sheetViews>
  <sheetFormatPr defaultColWidth="9.109375" defaultRowHeight="13.2" x14ac:dyDescent="0.25"/>
  <cols>
    <col min="1" max="1" width="2.5546875" style="1" customWidth="1"/>
    <col min="2" max="2" width="26.109375" style="1" customWidth="1"/>
    <col min="3" max="3" width="61.6640625" style="1" customWidth="1"/>
    <col min="4" max="4" width="16.44140625" style="1" customWidth="1"/>
    <col min="5" max="5" width="16.33203125" style="1" customWidth="1"/>
    <col min="6" max="6" width="15.6640625" style="2" customWidth="1"/>
    <col min="7" max="7" width="16" style="1" customWidth="1"/>
    <col min="8" max="8" width="17.33203125" style="1" customWidth="1"/>
    <col min="9" max="9" width="6.109375" style="1" customWidth="1"/>
    <col min="10" max="16384" width="9.109375" style="1"/>
  </cols>
  <sheetData>
    <row r="1" spans="2:9" ht="18" x14ac:dyDescent="0.35">
      <c r="B1" s="3"/>
      <c r="C1" s="3"/>
      <c r="D1" s="3"/>
      <c r="E1" s="3"/>
      <c r="F1" s="4"/>
      <c r="G1" s="71" t="s">
        <v>0</v>
      </c>
      <c r="H1" s="71"/>
      <c r="I1" s="3"/>
    </row>
    <row r="2" spans="2:9" ht="18" x14ac:dyDescent="0.35">
      <c r="B2" s="3"/>
      <c r="C2" s="3"/>
      <c r="D2" s="72" t="s">
        <v>52</v>
      </c>
      <c r="E2" s="72"/>
      <c r="F2" s="72"/>
      <c r="G2" s="72"/>
      <c r="H2" s="72"/>
      <c r="I2" s="72"/>
    </row>
    <row r="3" spans="2:9" ht="18" x14ac:dyDescent="0.35">
      <c r="B3" s="3"/>
      <c r="C3" s="3"/>
      <c r="D3" s="73" t="s">
        <v>53</v>
      </c>
      <c r="E3" s="73"/>
      <c r="F3" s="73"/>
      <c r="G3" s="73"/>
      <c r="H3" s="73"/>
      <c r="I3" s="5"/>
    </row>
    <row r="4" spans="2:9" ht="18" x14ac:dyDescent="0.35">
      <c r="B4" s="3"/>
      <c r="C4" s="3"/>
      <c r="D4" s="3"/>
      <c r="E4" s="3"/>
      <c r="F4" s="73" t="s">
        <v>58</v>
      </c>
      <c r="G4" s="73"/>
      <c r="H4" s="73"/>
      <c r="I4" s="3"/>
    </row>
    <row r="5" spans="2:9" ht="18.75" customHeight="1" thickBot="1" x14ac:dyDescent="0.4">
      <c r="B5" s="74" t="s">
        <v>57</v>
      </c>
      <c r="C5" s="74"/>
      <c r="D5" s="74"/>
      <c r="E5" s="74"/>
      <c r="F5" s="74"/>
      <c r="G5" s="74"/>
      <c r="H5" s="3"/>
      <c r="I5" s="3"/>
    </row>
    <row r="6" spans="2:9" ht="19.5" customHeight="1" thickBot="1" x14ac:dyDescent="0.4">
      <c r="B6" s="74"/>
      <c r="C6" s="74"/>
      <c r="D6" s="74"/>
      <c r="E6" s="74"/>
      <c r="F6" s="74"/>
      <c r="G6" s="74"/>
      <c r="H6" s="3"/>
      <c r="I6" s="3"/>
    </row>
    <row r="7" spans="2:9" ht="12.75" customHeight="1" thickBot="1" x14ac:dyDescent="0.4">
      <c r="B7" s="75" t="s">
        <v>1</v>
      </c>
      <c r="C7" s="69" t="s">
        <v>2</v>
      </c>
      <c r="D7" s="69" t="s">
        <v>39</v>
      </c>
      <c r="E7" s="69" t="s">
        <v>54</v>
      </c>
      <c r="F7" s="76" t="s">
        <v>55</v>
      </c>
      <c r="G7" s="69" t="s">
        <v>3</v>
      </c>
      <c r="H7" s="70" t="s">
        <v>56</v>
      </c>
      <c r="I7" s="3"/>
    </row>
    <row r="8" spans="2:9" ht="78" customHeight="1" x14ac:dyDescent="0.35">
      <c r="B8" s="75"/>
      <c r="C8" s="69"/>
      <c r="D8" s="69"/>
      <c r="E8" s="69"/>
      <c r="F8" s="76"/>
      <c r="G8" s="69"/>
      <c r="H8" s="70"/>
      <c r="I8" s="3"/>
    </row>
    <row r="9" spans="2:9" ht="16.5" customHeight="1" x14ac:dyDescent="0.35">
      <c r="B9" s="6" t="s">
        <v>4</v>
      </c>
      <c r="C9" s="7" t="s">
        <v>5</v>
      </c>
      <c r="D9" s="8">
        <f>D10</f>
        <v>4500</v>
      </c>
      <c r="E9" s="8">
        <f>D9/4*3</f>
        <v>3375</v>
      </c>
      <c r="F9" s="9">
        <f>F10</f>
        <v>3459.2</v>
      </c>
      <c r="G9" s="10">
        <f>F9*100/D9</f>
        <v>76.871111111111105</v>
      </c>
      <c r="H9" s="11">
        <f>F9*100/E9</f>
        <v>102.49481481481482</v>
      </c>
      <c r="I9" s="3"/>
    </row>
    <row r="10" spans="2:9" ht="15" customHeight="1" x14ac:dyDescent="0.35">
      <c r="B10" s="50" t="s">
        <v>6</v>
      </c>
      <c r="C10" s="68" t="s">
        <v>7</v>
      </c>
      <c r="D10" s="52">
        <v>4500</v>
      </c>
      <c r="E10" s="52">
        <f>E9</f>
        <v>3375</v>
      </c>
      <c r="F10" s="54">
        <v>3459.2</v>
      </c>
      <c r="G10" s="55">
        <f>F10*100/D10</f>
        <v>76.871111111111105</v>
      </c>
      <c r="H10" s="56">
        <f>H9</f>
        <v>102.49481481481482</v>
      </c>
      <c r="I10" s="3"/>
    </row>
    <row r="11" spans="2:9" ht="12" customHeight="1" x14ac:dyDescent="0.35">
      <c r="B11" s="50"/>
      <c r="C11" s="68"/>
      <c r="D11" s="52"/>
      <c r="E11" s="52"/>
      <c r="F11" s="54"/>
      <c r="G11" s="55"/>
      <c r="H11" s="56"/>
      <c r="I11" s="3"/>
    </row>
    <row r="12" spans="2:9" ht="26.25" customHeight="1" x14ac:dyDescent="0.35">
      <c r="B12" s="27" t="s">
        <v>40</v>
      </c>
      <c r="C12" s="44" t="s">
        <v>41</v>
      </c>
      <c r="D12" s="25">
        <f>D13</f>
        <v>1700</v>
      </c>
      <c r="E12" s="25">
        <f>E13</f>
        <v>1275</v>
      </c>
      <c r="F12" s="25">
        <f>F13</f>
        <v>1289.4000000000001</v>
      </c>
      <c r="G12" s="25">
        <f>G13</f>
        <v>75.847058823529409</v>
      </c>
      <c r="H12" s="25">
        <f>H13</f>
        <v>101.12941176470589</v>
      </c>
      <c r="I12" s="3"/>
    </row>
    <row r="13" spans="2:9" ht="32.25" customHeight="1" x14ac:dyDescent="0.35">
      <c r="B13" s="12" t="s">
        <v>42</v>
      </c>
      <c r="C13" s="13" t="s">
        <v>43</v>
      </c>
      <c r="D13" s="14">
        <v>1700</v>
      </c>
      <c r="E13" s="14">
        <f>D13/4*3</f>
        <v>1275</v>
      </c>
      <c r="F13" s="46">
        <v>1289.4000000000001</v>
      </c>
      <c r="G13" s="16">
        <f>F13/D13*100</f>
        <v>75.847058823529409</v>
      </c>
      <c r="H13" s="45">
        <f>F13/E13*100</f>
        <v>101.12941176470589</v>
      </c>
      <c r="I13" s="3"/>
    </row>
    <row r="14" spans="2:9" ht="18" x14ac:dyDescent="0.35">
      <c r="B14" s="6" t="s">
        <v>8</v>
      </c>
      <c r="C14" s="7" t="s">
        <v>9</v>
      </c>
      <c r="D14" s="8">
        <f>D15+D18+D19</f>
        <v>45700</v>
      </c>
      <c r="E14" s="8">
        <f>D14/2</f>
        <v>22850</v>
      </c>
      <c r="F14" s="17">
        <f>F15+F18+F19</f>
        <v>20159.5</v>
      </c>
      <c r="G14" s="10">
        <f>F14*100/D14</f>
        <v>44.112691466083149</v>
      </c>
      <c r="H14" s="11">
        <f>F14*100/E14</f>
        <v>88.225382932166298</v>
      </c>
      <c r="I14" s="3"/>
    </row>
    <row r="15" spans="2:9" ht="12.75" customHeight="1" x14ac:dyDescent="0.35">
      <c r="B15" s="50" t="s">
        <v>10</v>
      </c>
      <c r="C15" s="68" t="s">
        <v>11</v>
      </c>
      <c r="D15" s="52">
        <v>2000</v>
      </c>
      <c r="E15" s="52">
        <f>D15/2</f>
        <v>1000</v>
      </c>
      <c r="F15" s="54">
        <v>757.2</v>
      </c>
      <c r="G15" s="55">
        <f>F15*100/D15</f>
        <v>37.86</v>
      </c>
      <c r="H15" s="56">
        <f>F15*100/E15</f>
        <v>75.72</v>
      </c>
      <c r="I15" s="3"/>
    </row>
    <row r="16" spans="2:9" ht="18" x14ac:dyDescent="0.35">
      <c r="B16" s="50"/>
      <c r="C16" s="68"/>
      <c r="D16" s="52"/>
      <c r="E16" s="52"/>
      <c r="F16" s="54"/>
      <c r="G16" s="55"/>
      <c r="H16" s="56"/>
      <c r="I16" s="3"/>
    </row>
    <row r="17" spans="2:9" ht="2.25" customHeight="1" x14ac:dyDescent="0.35">
      <c r="B17" s="50"/>
      <c r="C17" s="68"/>
      <c r="D17" s="52"/>
      <c r="E17" s="52"/>
      <c r="F17" s="54"/>
      <c r="G17" s="55"/>
      <c r="H17" s="56"/>
      <c r="I17" s="3"/>
    </row>
    <row r="18" spans="2:9" ht="18" hidden="1" x14ac:dyDescent="0.35">
      <c r="B18" s="18"/>
      <c r="C18" s="19"/>
      <c r="D18" s="20"/>
      <c r="E18" s="20"/>
      <c r="F18" s="21"/>
      <c r="G18" s="22"/>
      <c r="H18" s="23"/>
      <c r="I18" s="3"/>
    </row>
    <row r="19" spans="2:9" ht="18" x14ac:dyDescent="0.35">
      <c r="B19" s="18" t="s">
        <v>12</v>
      </c>
      <c r="C19" s="19" t="s">
        <v>13</v>
      </c>
      <c r="D19" s="20">
        <v>43700</v>
      </c>
      <c r="E19" s="20">
        <f>D19/4*3</f>
        <v>32775</v>
      </c>
      <c r="F19" s="21">
        <v>19402.3</v>
      </c>
      <c r="G19" s="22">
        <f>F19*100/D19</f>
        <v>44.398855835240276</v>
      </c>
      <c r="H19" s="23">
        <f>F19*100/E19</f>
        <v>59.198474446987035</v>
      </c>
      <c r="I19" s="3"/>
    </row>
    <row r="20" spans="2:9" ht="26.25" hidden="1" customHeight="1" x14ac:dyDescent="0.35">
      <c r="B20" s="12"/>
      <c r="C20" s="13"/>
      <c r="D20" s="24"/>
      <c r="E20" s="25"/>
      <c r="F20" s="15"/>
      <c r="G20" s="24"/>
      <c r="H20" s="26"/>
      <c r="I20" s="3"/>
    </row>
    <row r="21" spans="2:9" ht="12.75" customHeight="1" x14ac:dyDescent="0.35">
      <c r="B21" s="60" t="s">
        <v>14</v>
      </c>
      <c r="C21" s="65" t="s">
        <v>15</v>
      </c>
      <c r="D21" s="66">
        <f>D23</f>
        <v>15</v>
      </c>
      <c r="E21" s="66">
        <f>D21/4*3</f>
        <v>11.25</v>
      </c>
      <c r="F21" s="65">
        <v>2.27</v>
      </c>
      <c r="G21" s="67">
        <f>F21*100/D21</f>
        <v>15.133333333333333</v>
      </c>
      <c r="H21" s="63">
        <f>F21*100/E21</f>
        <v>20.177777777777777</v>
      </c>
      <c r="I21" s="3"/>
    </row>
    <row r="22" spans="2:9" ht="19.5" customHeight="1" x14ac:dyDescent="0.35">
      <c r="B22" s="60"/>
      <c r="C22" s="65"/>
      <c r="D22" s="66"/>
      <c r="E22" s="66"/>
      <c r="F22" s="65"/>
      <c r="G22" s="67"/>
      <c r="H22" s="63"/>
      <c r="I22" s="3"/>
    </row>
    <row r="23" spans="2:9" ht="30.75" customHeight="1" x14ac:dyDescent="0.35">
      <c r="B23" s="57" t="s">
        <v>16</v>
      </c>
      <c r="C23" s="54" t="s">
        <v>17</v>
      </c>
      <c r="D23" s="61">
        <v>15</v>
      </c>
      <c r="E23" s="61">
        <v>11.25</v>
      </c>
      <c r="F23" s="54">
        <v>2.27</v>
      </c>
      <c r="G23" s="62">
        <f>F23/D23*100</f>
        <v>15.133333333333335</v>
      </c>
      <c r="H23" s="64">
        <f>F23/E23*100</f>
        <v>20.177777777777777</v>
      </c>
      <c r="I23" s="3"/>
    </row>
    <row r="24" spans="2:9" ht="30.75" customHeight="1" x14ac:dyDescent="0.35">
      <c r="B24" s="57"/>
      <c r="C24" s="54"/>
      <c r="D24" s="61"/>
      <c r="E24" s="61"/>
      <c r="F24" s="54"/>
      <c r="G24" s="62"/>
      <c r="H24" s="64"/>
      <c r="I24" s="3"/>
    </row>
    <row r="25" spans="2:9" ht="72" customHeight="1" x14ac:dyDescent="0.35">
      <c r="B25" s="57"/>
      <c r="C25" s="54"/>
      <c r="D25" s="61"/>
      <c r="E25" s="61"/>
      <c r="F25" s="54"/>
      <c r="G25" s="62"/>
      <c r="H25" s="64"/>
      <c r="I25" s="3"/>
    </row>
    <row r="26" spans="2:9" s="2" customFormat="1" ht="18.75" customHeight="1" x14ac:dyDescent="0.35">
      <c r="B26" s="60" t="s">
        <v>18</v>
      </c>
      <c r="C26" s="60"/>
      <c r="D26" s="17">
        <f>D9+D14+D21+D12</f>
        <v>51915</v>
      </c>
      <c r="E26" s="17">
        <f>E9+E14+E21+E12</f>
        <v>27511.25</v>
      </c>
      <c r="F26" s="17">
        <f>F9+F14+F21+F12</f>
        <v>24910.370000000003</v>
      </c>
      <c r="G26" s="17">
        <f>G9+G14+G21+G12</f>
        <v>211.964194734057</v>
      </c>
      <c r="H26" s="17">
        <f>H9+H14+H21+H12</f>
        <v>312.0273872894648</v>
      </c>
      <c r="I26" s="4"/>
    </row>
    <row r="27" spans="2:9" ht="54.75" customHeight="1" x14ac:dyDescent="0.35">
      <c r="B27" s="6" t="s">
        <v>19</v>
      </c>
      <c r="C27" s="29" t="s">
        <v>20</v>
      </c>
      <c r="D27" s="8">
        <f>D29+D30+D31+D28+D32</f>
        <v>9120</v>
      </c>
      <c r="E27" s="8">
        <f>E29+E30+E31+E28+E32</f>
        <v>6840</v>
      </c>
      <c r="F27" s="9">
        <f>F29+F30+F31+F32+F28</f>
        <v>5288.9</v>
      </c>
      <c r="G27" s="10">
        <f>F27*100/D27</f>
        <v>57.992324561403507</v>
      </c>
      <c r="H27" s="11">
        <f>F27*100/E27</f>
        <v>77.32309941520468</v>
      </c>
      <c r="I27" s="3"/>
    </row>
    <row r="28" spans="2:9" ht="156" customHeight="1" x14ac:dyDescent="0.35">
      <c r="B28" s="18" t="s">
        <v>44</v>
      </c>
      <c r="C28" s="30" t="s">
        <v>45</v>
      </c>
      <c r="D28" s="20">
        <v>5000</v>
      </c>
      <c r="E28" s="19">
        <f>D28/4*3</f>
        <v>3750</v>
      </c>
      <c r="F28" s="21">
        <v>374</v>
      </c>
      <c r="G28" s="22">
        <f>F28*100/D28</f>
        <v>7.48</v>
      </c>
      <c r="H28" s="23">
        <f>F28*100/E28</f>
        <v>9.9733333333333327</v>
      </c>
      <c r="I28" s="3"/>
    </row>
    <row r="29" spans="2:9" ht="68.25" customHeight="1" x14ac:dyDescent="0.35">
      <c r="B29" s="18" t="s">
        <v>46</v>
      </c>
      <c r="C29" s="30" t="s">
        <v>47</v>
      </c>
      <c r="D29" s="20">
        <v>3020</v>
      </c>
      <c r="E29" s="19">
        <f>D29/4*3</f>
        <v>2265</v>
      </c>
      <c r="F29" s="21">
        <v>3913.2</v>
      </c>
      <c r="G29" s="22">
        <f>F29*100/D29</f>
        <v>129.57615894039736</v>
      </c>
      <c r="H29" s="23">
        <f>F29*100/E29</f>
        <v>172.76821192052981</v>
      </c>
      <c r="I29" s="3"/>
    </row>
    <row r="30" spans="2:9" ht="113.25" customHeight="1" x14ac:dyDescent="0.35">
      <c r="B30" s="18" t="s">
        <v>21</v>
      </c>
      <c r="C30" s="30" t="s">
        <v>22</v>
      </c>
      <c r="D30" s="20">
        <v>0</v>
      </c>
      <c r="E30" s="19">
        <f>D30/2</f>
        <v>0</v>
      </c>
      <c r="F30" s="21">
        <v>513.79999999999995</v>
      </c>
      <c r="G30" s="22">
        <v>0</v>
      </c>
      <c r="H30" s="23">
        <v>0</v>
      </c>
      <c r="I30" s="3"/>
    </row>
    <row r="31" spans="2:9" ht="95.25" customHeight="1" x14ac:dyDescent="0.35">
      <c r="B31" s="18" t="s">
        <v>23</v>
      </c>
      <c r="C31" s="30" t="s">
        <v>24</v>
      </c>
      <c r="D31" s="20">
        <v>100</v>
      </c>
      <c r="E31" s="19">
        <f>D31/4*3</f>
        <v>75</v>
      </c>
      <c r="F31" s="21">
        <v>8.9</v>
      </c>
      <c r="G31" s="22">
        <f>F31*100/D31</f>
        <v>8.9</v>
      </c>
      <c r="H31" s="23">
        <f>F31*100/E31</f>
        <v>11.866666666666667</v>
      </c>
      <c r="I31" s="3"/>
    </row>
    <row r="32" spans="2:9" ht="47.25" customHeight="1" x14ac:dyDescent="0.35">
      <c r="B32" s="18" t="s">
        <v>48</v>
      </c>
      <c r="C32" s="30" t="s">
        <v>49</v>
      </c>
      <c r="D32" s="20">
        <v>1000</v>
      </c>
      <c r="E32" s="19">
        <f>D32/4*3</f>
        <v>750</v>
      </c>
      <c r="F32" s="21">
        <v>479</v>
      </c>
      <c r="G32" s="22">
        <f>F32*100/D32</f>
        <v>47.9</v>
      </c>
      <c r="H32" s="23">
        <f>F32*100/E32</f>
        <v>63.866666666666667</v>
      </c>
      <c r="I32" s="3"/>
    </row>
    <row r="33" spans="2:9" ht="42.75" customHeight="1" x14ac:dyDescent="0.35">
      <c r="B33" s="6" t="s">
        <v>25</v>
      </c>
      <c r="C33" s="29" t="s">
        <v>26</v>
      </c>
      <c r="D33" s="8">
        <f>D34</f>
        <v>3000</v>
      </c>
      <c r="E33" s="7">
        <f>D33/2</f>
        <v>1500</v>
      </c>
      <c r="F33" s="9">
        <f>F34</f>
        <v>571.5</v>
      </c>
      <c r="G33" s="10">
        <f>F33*100/D33</f>
        <v>19.05</v>
      </c>
      <c r="H33" s="11">
        <f>F33*100/E33</f>
        <v>38.1</v>
      </c>
      <c r="I33" s="3"/>
    </row>
    <row r="34" spans="2:9" ht="17.25" customHeight="1" x14ac:dyDescent="0.35">
      <c r="B34" s="50" t="s">
        <v>27</v>
      </c>
      <c r="C34" s="51" t="s">
        <v>28</v>
      </c>
      <c r="D34" s="52">
        <v>3000</v>
      </c>
      <c r="E34" s="53">
        <f>D34/4*3</f>
        <v>2250</v>
      </c>
      <c r="F34" s="54">
        <v>571.5</v>
      </c>
      <c r="G34" s="55">
        <f>F34*100/D34</f>
        <v>19.05</v>
      </c>
      <c r="H34" s="56">
        <f>F34*100/E34</f>
        <v>25.4</v>
      </c>
      <c r="I34" s="3"/>
    </row>
    <row r="35" spans="2:9" ht="40.5" customHeight="1" x14ac:dyDescent="0.35">
      <c r="B35" s="50"/>
      <c r="C35" s="51"/>
      <c r="D35" s="52"/>
      <c r="E35" s="53"/>
      <c r="F35" s="54"/>
      <c r="G35" s="55"/>
      <c r="H35" s="56"/>
      <c r="I35" s="3"/>
    </row>
    <row r="36" spans="2:9" ht="38.25" hidden="1" customHeight="1" x14ac:dyDescent="0.35">
      <c r="B36" s="6"/>
      <c r="C36" s="29"/>
      <c r="D36" s="8"/>
      <c r="E36" s="7"/>
      <c r="F36" s="9"/>
      <c r="G36" s="10"/>
      <c r="H36" s="23"/>
      <c r="I36" s="3"/>
    </row>
    <row r="37" spans="2:9" ht="12.75" hidden="1" customHeight="1" x14ac:dyDescent="0.35">
      <c r="B37" s="50"/>
      <c r="C37" s="51"/>
      <c r="D37" s="52"/>
      <c r="E37" s="53"/>
      <c r="F37" s="54"/>
      <c r="G37" s="55"/>
      <c r="H37" s="56"/>
      <c r="I37" s="3"/>
    </row>
    <row r="38" spans="2:9" ht="55.5" hidden="1" customHeight="1" x14ac:dyDescent="0.35">
      <c r="B38" s="50"/>
      <c r="C38" s="51"/>
      <c r="D38" s="52"/>
      <c r="E38" s="53"/>
      <c r="F38" s="54"/>
      <c r="G38" s="55"/>
      <c r="H38" s="56"/>
      <c r="I38" s="3"/>
    </row>
    <row r="39" spans="2:9" s="2" customFormat="1" ht="18.75" customHeight="1" x14ac:dyDescent="0.35">
      <c r="B39" s="31" t="s">
        <v>29</v>
      </c>
      <c r="C39" s="32" t="s">
        <v>30</v>
      </c>
      <c r="D39" s="17">
        <f>D40</f>
        <v>180</v>
      </c>
      <c r="E39" s="9">
        <f>D39/4*3</f>
        <v>135</v>
      </c>
      <c r="F39" s="9">
        <f>F40+F41</f>
        <v>437.7</v>
      </c>
      <c r="G39" s="28">
        <f>F39*100/D39</f>
        <v>243.16666666666666</v>
      </c>
      <c r="H39" s="33">
        <f>F39*100/E39</f>
        <v>324.22222222222223</v>
      </c>
      <c r="I39" s="4"/>
    </row>
    <row r="40" spans="2:9" ht="36.75" customHeight="1" x14ac:dyDescent="0.35">
      <c r="B40" s="18" t="s">
        <v>31</v>
      </c>
      <c r="C40" s="30" t="s">
        <v>32</v>
      </c>
      <c r="D40" s="20">
        <v>180</v>
      </c>
      <c r="E40" s="19">
        <f>E39</f>
        <v>135</v>
      </c>
      <c r="F40" s="21">
        <v>437.7</v>
      </c>
      <c r="G40" s="22">
        <f>F40*100/D40</f>
        <v>243.16666666666666</v>
      </c>
      <c r="H40" s="23">
        <f>F40*100/E40</f>
        <v>324.22222222222223</v>
      </c>
      <c r="I40" s="3"/>
    </row>
    <row r="41" spans="2:9" ht="39.75" customHeight="1" x14ac:dyDescent="0.35">
      <c r="B41" s="18" t="s">
        <v>31</v>
      </c>
      <c r="C41" s="30" t="s">
        <v>33</v>
      </c>
      <c r="D41" s="20">
        <v>0</v>
      </c>
      <c r="E41" s="19">
        <v>0</v>
      </c>
      <c r="F41" s="21">
        <v>0</v>
      </c>
      <c r="G41" s="19">
        <v>0</v>
      </c>
      <c r="H41" s="34">
        <v>0</v>
      </c>
      <c r="I41" s="3"/>
    </row>
    <row r="42" spans="2:9" s="2" customFormat="1" ht="18.75" customHeight="1" x14ac:dyDescent="0.35">
      <c r="B42" s="58" t="s">
        <v>34</v>
      </c>
      <c r="C42" s="58"/>
      <c r="D42" s="17">
        <f>D39+D36+D33+D27</f>
        <v>12300</v>
      </c>
      <c r="E42" s="17">
        <f>E39+E36+E33+E27</f>
        <v>8475</v>
      </c>
      <c r="F42" s="28">
        <f>F39+F36+F33+F27</f>
        <v>6298.0999999999995</v>
      </c>
      <c r="G42" s="28">
        <f>F42*100/D42</f>
        <v>51.204065040650406</v>
      </c>
      <c r="H42" s="33">
        <f>F42*100/E42</f>
        <v>74.313864306784666</v>
      </c>
      <c r="I42" s="4"/>
    </row>
    <row r="43" spans="2:9" ht="18.75" customHeight="1" x14ac:dyDescent="0.35">
      <c r="B43" s="59" t="s">
        <v>35</v>
      </c>
      <c r="C43" s="59"/>
      <c r="D43" s="8">
        <f>D42+D26</f>
        <v>64215</v>
      </c>
      <c r="E43" s="8">
        <f>E42+E26</f>
        <v>35986.25</v>
      </c>
      <c r="F43" s="17">
        <f>F42+F26</f>
        <v>31208.47</v>
      </c>
      <c r="G43" s="10">
        <f>F43*100/D43</f>
        <v>48.599968854628983</v>
      </c>
      <c r="H43" s="11">
        <f>F43*100/E43</f>
        <v>86.723317933933103</v>
      </c>
      <c r="I43" s="3"/>
    </row>
    <row r="44" spans="2:9" ht="21.75" customHeight="1" x14ac:dyDescent="0.35">
      <c r="B44" s="18" t="s">
        <v>36</v>
      </c>
      <c r="C44" s="29" t="s">
        <v>37</v>
      </c>
      <c r="D44" s="8">
        <f>D45</f>
        <v>57220.7</v>
      </c>
      <c r="E44" s="10">
        <f>E45</f>
        <v>20156.3</v>
      </c>
      <c r="F44" s="9">
        <f>F45</f>
        <v>20156.3</v>
      </c>
      <c r="G44" s="10">
        <f>G45</f>
        <v>100</v>
      </c>
      <c r="H44" s="11">
        <f>H45</f>
        <v>35.225539009484329</v>
      </c>
      <c r="I44" s="3"/>
    </row>
    <row r="45" spans="2:9" ht="57.75" customHeight="1" x14ac:dyDescent="0.35">
      <c r="B45" s="39" t="s">
        <v>51</v>
      </c>
      <c r="C45" s="35" t="s">
        <v>50</v>
      </c>
      <c r="D45" s="36">
        <v>57220.7</v>
      </c>
      <c r="E45" s="37">
        <v>20156.3</v>
      </c>
      <c r="F45" s="38">
        <v>20156.3</v>
      </c>
      <c r="G45" s="22">
        <v>100</v>
      </c>
      <c r="H45" s="23">
        <f>F45*100/D45</f>
        <v>35.225539009484329</v>
      </c>
      <c r="I45" s="3"/>
    </row>
    <row r="46" spans="2:9" ht="19.5" customHeight="1" thickBot="1" x14ac:dyDescent="0.4">
      <c r="B46" s="49" t="s">
        <v>38</v>
      </c>
      <c r="C46" s="49"/>
      <c r="D46" s="41">
        <f>D44+D43</f>
        <v>121435.7</v>
      </c>
      <c r="E46" s="40">
        <f>E43+E44</f>
        <v>56142.55</v>
      </c>
      <c r="F46" s="48">
        <f>F43+F44</f>
        <v>51364.770000000004</v>
      </c>
      <c r="G46" s="42">
        <f>F46*100/D46</f>
        <v>42.297915687067317</v>
      </c>
      <c r="H46" s="43">
        <f>F46*100/E46</f>
        <v>91.489912731074739</v>
      </c>
      <c r="I46" s="3"/>
    </row>
    <row r="47" spans="2:9" ht="18" x14ac:dyDescent="0.35">
      <c r="B47" s="3"/>
      <c r="C47" s="3"/>
      <c r="D47" s="3"/>
      <c r="E47" s="3"/>
      <c r="F47" s="4"/>
      <c r="G47" s="3"/>
      <c r="H47" s="3"/>
      <c r="I47" s="3"/>
    </row>
    <row r="48" spans="2:9" x14ac:dyDescent="0.25">
      <c r="F48" s="47"/>
    </row>
    <row r="50" spans="6:6" x14ac:dyDescent="0.25">
      <c r="F50" s="47"/>
    </row>
  </sheetData>
  <sheetProtection selectLockedCells="1" selectUnlockedCells="1"/>
  <mergeCells count="58">
    <mergeCell ref="G1:H1"/>
    <mergeCell ref="D2:I2"/>
    <mergeCell ref="D3:H3"/>
    <mergeCell ref="F4:H4"/>
    <mergeCell ref="B5:G6"/>
    <mergeCell ref="B7:B8"/>
    <mergeCell ref="C7:C8"/>
    <mergeCell ref="D7:D8"/>
    <mergeCell ref="E7:E8"/>
    <mergeCell ref="F7:F8"/>
    <mergeCell ref="G7:G8"/>
    <mergeCell ref="H7:H8"/>
    <mergeCell ref="B10:B11"/>
    <mergeCell ref="C10:C11"/>
    <mergeCell ref="D10:D11"/>
    <mergeCell ref="E10:E11"/>
    <mergeCell ref="F10:F11"/>
    <mergeCell ref="G10:G11"/>
    <mergeCell ref="H10:H11"/>
    <mergeCell ref="B15:B17"/>
    <mergeCell ref="C15:C17"/>
    <mergeCell ref="D15:D17"/>
    <mergeCell ref="E15:E17"/>
    <mergeCell ref="F15:F17"/>
    <mergeCell ref="G15:G17"/>
    <mergeCell ref="G23:G25"/>
    <mergeCell ref="H15:H17"/>
    <mergeCell ref="H21:H22"/>
    <mergeCell ref="H23:H25"/>
    <mergeCell ref="B21:B22"/>
    <mergeCell ref="C21:C22"/>
    <mergeCell ref="D21:D22"/>
    <mergeCell ref="E21:E22"/>
    <mergeCell ref="F21:F22"/>
    <mergeCell ref="G21:G22"/>
    <mergeCell ref="D34:D35"/>
    <mergeCell ref="E34:E35"/>
    <mergeCell ref="F34:F35"/>
    <mergeCell ref="C23:C25"/>
    <mergeCell ref="D23:D25"/>
    <mergeCell ref="E23:E25"/>
    <mergeCell ref="F23:F25"/>
    <mergeCell ref="G34:G35"/>
    <mergeCell ref="H34:H35"/>
    <mergeCell ref="B23:B25"/>
    <mergeCell ref="H37:H38"/>
    <mergeCell ref="B42:C42"/>
    <mergeCell ref="B43:C43"/>
    <mergeCell ref="G37:G38"/>
    <mergeCell ref="B26:C26"/>
    <mergeCell ref="B34:B35"/>
    <mergeCell ref="C34:C35"/>
    <mergeCell ref="B46:C46"/>
    <mergeCell ref="B37:B38"/>
    <mergeCell ref="C37:C38"/>
    <mergeCell ref="D37:D38"/>
    <mergeCell ref="E37:E38"/>
    <mergeCell ref="F37:F38"/>
  </mergeCells>
  <pageMargins left="0.74791666666666667" right="0.53" top="0.69" bottom="0.3" header="0.51180555555555551" footer="0.2"/>
  <pageSetup paperSize="9" scale="73" firstPageNumber="0" orientation="landscape" horizontalDpi="300" verticalDpi="300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 9 месяцев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2020-10-15T13:24:43Z</cp:lastPrinted>
  <dcterms:created xsi:type="dcterms:W3CDTF">2020-10-16T18:06:15Z</dcterms:created>
  <dcterms:modified xsi:type="dcterms:W3CDTF">2020-10-16T18:06:15Z</dcterms:modified>
</cp:coreProperties>
</file>