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6380" windowHeight="8190"/>
  </bookViews>
  <sheets>
    <sheet name="доходы (2)" sheetId="3" r:id="rId1"/>
    <sheet name="Лист3" sheetId="2" r:id="rId2"/>
  </sheets>
  <calcPr calcId="152511"/>
</workbook>
</file>

<file path=xl/calcChain.xml><?xml version="1.0" encoding="utf-8"?>
<calcChain xmlns="http://schemas.openxmlformats.org/spreadsheetml/2006/main">
  <c r="F42" i="3" l="1"/>
  <c r="F28" i="3"/>
  <c r="H28" i="3" s="1"/>
  <c r="E35" i="3"/>
  <c r="E32" i="3"/>
  <c r="H32" i="3" s="1"/>
  <c r="E31" i="3"/>
  <c r="E20" i="3"/>
  <c r="H20" i="3" s="1"/>
  <c r="E15" i="3"/>
  <c r="G31" i="3"/>
  <c r="H15" i="3"/>
  <c r="G32" i="3"/>
  <c r="G20" i="3"/>
  <c r="G24" i="3"/>
  <c r="H50" i="3"/>
  <c r="F49" i="3"/>
  <c r="F14" i="3"/>
  <c r="H24" i="3"/>
  <c r="D28" i="3"/>
  <c r="E49" i="3"/>
  <c r="H49" i="3" s="1"/>
  <c r="D49" i="3"/>
  <c r="D36" i="3"/>
  <c r="E36" i="3" s="1"/>
  <c r="G35" i="3"/>
  <c r="H35" i="3"/>
  <c r="E29" i="3"/>
  <c r="D9" i="3"/>
  <c r="E9" i="3"/>
  <c r="E10" i="3" s="1"/>
  <c r="D22" i="3"/>
  <c r="E22" i="3"/>
  <c r="F22" i="3"/>
  <c r="H22" i="3"/>
  <c r="G13" i="3"/>
  <c r="G12" i="3"/>
  <c r="G10" i="3"/>
  <c r="F12" i="3"/>
  <c r="D12" i="3"/>
  <c r="E12" i="3"/>
  <c r="E13" i="3" s="1"/>
  <c r="H13" i="3" s="1"/>
  <c r="H12" i="3" s="1"/>
  <c r="G45" i="3"/>
  <c r="F44" i="3"/>
  <c r="D44" i="3"/>
  <c r="E44" i="3" s="1"/>
  <c r="G37" i="3"/>
  <c r="F36" i="3"/>
  <c r="E33" i="3"/>
  <c r="E28" i="3" s="1"/>
  <c r="G15" i="3"/>
  <c r="D14" i="3"/>
  <c r="E14" i="3"/>
  <c r="H14" i="3" s="1"/>
  <c r="F9" i="3"/>
  <c r="F27" i="3" s="1"/>
  <c r="G22" i="3"/>
  <c r="G36" i="3"/>
  <c r="D27" i="3"/>
  <c r="G28" i="3"/>
  <c r="E27" i="3"/>
  <c r="H9" i="3"/>
  <c r="H10" i="3" s="1"/>
  <c r="H31" i="3"/>
  <c r="G49" i="3"/>
  <c r="G14" i="3"/>
  <c r="D47" i="3"/>
  <c r="D48" i="3" s="1"/>
  <c r="D52" i="3" s="1"/>
  <c r="E45" i="3" l="1"/>
  <c r="H45" i="3" s="1"/>
  <c r="E47" i="3"/>
  <c r="E48" i="3" s="1"/>
  <c r="E52" i="3" s="1"/>
  <c r="H44" i="3"/>
  <c r="E37" i="3"/>
  <c r="H37" i="3" s="1"/>
  <c r="H36" i="3"/>
  <c r="H27" i="3"/>
  <c r="G27" i="3"/>
  <c r="G44" i="3"/>
  <c r="G47" i="3" s="1"/>
  <c r="G9" i="3"/>
  <c r="F47" i="3"/>
  <c r="F48" i="3" s="1"/>
  <c r="F52" i="3" l="1"/>
  <c r="H48" i="3"/>
  <c r="G48" i="3"/>
  <c r="H47" i="3"/>
  <c r="G52" i="3" l="1"/>
  <c r="H52" i="3"/>
</calcChain>
</file>

<file path=xl/sharedStrings.xml><?xml version="1.0" encoding="utf-8"?>
<sst xmlns="http://schemas.openxmlformats.org/spreadsheetml/2006/main" count="72" uniqueCount="71">
  <si>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</si>
  <si>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</si>
  <si>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</si>
  <si>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</si>
  <si>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</si>
  <si>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</si>
  <si>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</si>
  <si>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</si>
  <si>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</si>
  <si>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</si>
  <si>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</si>
  <si>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</si>
  <si>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</si>
  <si>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</si>
  <si>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</si>
  <si>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</si>
  <si>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</si>
  <si>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</si>
  <si>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</si>
  <si>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</si>
  <si>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</si>
  <si>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</si>
  <si>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</si>
  <si>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</si>
  <si>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</si>
  <si>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</si>
  <si>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</si>
  <si>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</si>
  <si>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</si>
  <si>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</si>
  <si>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</si>
  <si>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</si>
  <si>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</si>
  <si>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</si>
  <si>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</si>
  <si>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</si>
  <si>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</si>
  <si>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</si>
  <si>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</si>
  <si>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</si>
  <si>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</si>
  <si>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</si>
  <si>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</si>
  <si>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</si>
  <si>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</si>
  <si>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</si>
  <si>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</si>
  <si>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</si>
  <si>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</si>
  <si>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</si>
  <si>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</si>
  <si>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</si>
  <si>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</si>
  <si>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</si>
  <si>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</si>
  <si>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</si>
  <si>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</si>
  <si>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</si>
  <si>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</si>
  <si>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</si>
  <si>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</si>
  <si>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План 2022 года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</si>
  <si>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</si>
  <si>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</si>
  <si>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11600000000000000</t>
  </si>
  <si>
    <t>Штрафы, санкции, возмещение ущерба</t>
  </si>
  <si>
    <t>Отчет об исполнении доходной части бюджета МО "Лесколовское сельское поселение"                                                              ВМР ЛО за 9 месяцев  2022 года</t>
  </si>
  <si>
    <t>План за 9 месяцев 2022 года</t>
  </si>
  <si>
    <t>Факт исп.за 9 месяцев 2022 года</t>
  </si>
  <si>
    <t>% исполнение  плана за 9 месяцев 2022г.</t>
  </si>
  <si>
    <t xml:space="preserve">                 от "11" октября 2022г. № 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</si>
</sst>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172" fontId="2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/>
    <xf numFmtId="17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72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/>
    <xf numFmtId="172" fontId="1" fillId="0" borderId="2" xfId="0" applyNumberFormat="1" applyFont="1" applyBorder="1"/>
    <xf numFmtId="0" fontId="1" fillId="0" borderId="2" xfId="0" applyFont="1" applyFill="1" applyBorder="1"/>
    <xf numFmtId="49" fontId="2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/>
    <xf numFmtId="0" fontId="1" fillId="0" borderId="3" xfId="0" applyFont="1" applyBorder="1"/>
    <xf numFmtId="49" fontId="1" fillId="0" borderId="4" xfId="0" applyNumberFormat="1" applyFont="1" applyBorder="1"/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/>
    <xf numFmtId="0" fontId="1" fillId="0" borderId="5" xfId="0" applyFont="1" applyBorder="1"/>
    <xf numFmtId="0" fontId="1" fillId="0" borderId="5" xfId="0" applyFont="1" applyFill="1" applyBorder="1"/>
    <xf numFmtId="172" fontId="1" fillId="0" borderId="5" xfId="0" applyNumberFormat="1" applyFont="1" applyBorder="1"/>
    <xf numFmtId="172" fontId="1" fillId="0" borderId="6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2" fontId="2" fillId="0" borderId="2" xfId="0" applyNumberFormat="1" applyFont="1" applyFill="1" applyBorder="1"/>
    <xf numFmtId="2" fontId="2" fillId="0" borderId="3" xfId="0" applyNumberFormat="1" applyFont="1" applyFill="1" applyBorder="1"/>
    <xf numFmtId="49" fontId="2" fillId="0" borderId="7" xfId="0" applyNumberFormat="1" applyFont="1" applyBorder="1"/>
    <xf numFmtId="0" fontId="2" fillId="0" borderId="8" xfId="0" applyFont="1" applyBorder="1" applyAlignment="1">
      <alignment vertical="top" wrapText="1"/>
    </xf>
    <xf numFmtId="2" fontId="2" fillId="0" borderId="8" xfId="0" applyNumberFormat="1" applyFont="1" applyBorder="1"/>
    <xf numFmtId="2" fontId="2" fillId="0" borderId="8" xfId="0" applyNumberFormat="1" applyFont="1" applyFill="1" applyBorder="1"/>
    <xf numFmtId="172" fontId="2" fillId="0" borderId="8" xfId="0" applyNumberFormat="1" applyFont="1" applyBorder="1"/>
    <xf numFmtId="172" fontId="2" fillId="0" borderId="9" xfId="0" applyNumberFormat="1" applyFont="1" applyBorder="1"/>
    <xf numFmtId="49" fontId="1" fillId="0" borderId="10" xfId="0" applyNumberFormat="1" applyFont="1" applyBorder="1"/>
    <xf numFmtId="172" fontId="1" fillId="0" borderId="11" xfId="0" applyNumberFormat="1" applyFont="1" applyBorder="1"/>
    <xf numFmtId="49" fontId="1" fillId="0" borderId="12" xfId="0" applyNumberFormat="1" applyFont="1" applyBorder="1"/>
    <xf numFmtId="2" fontId="1" fillId="0" borderId="13" xfId="0" applyNumberFormat="1" applyFont="1" applyBorder="1"/>
    <xf numFmtId="49" fontId="1" fillId="0" borderId="14" xfId="0" applyNumberFormat="1" applyFont="1" applyBorder="1"/>
    <xf numFmtId="2" fontId="1" fillId="0" borderId="15" xfId="0" applyNumberFormat="1" applyFont="1" applyBorder="1"/>
    <xf numFmtId="172" fontId="1" fillId="0" borderId="15" xfId="0" applyNumberFormat="1" applyFont="1" applyBorder="1"/>
    <xf numFmtId="49" fontId="2" fillId="0" borderId="14" xfId="0" applyNumberFormat="1" applyFont="1" applyBorder="1"/>
    <xf numFmtId="172" fontId="2" fillId="0" borderId="15" xfId="0" applyNumberFormat="1" applyFont="1" applyBorder="1"/>
    <xf numFmtId="49" fontId="1" fillId="0" borderId="14" xfId="0" applyNumberFormat="1" applyFont="1" applyBorder="1" applyAlignment="1">
      <alignment wrapText="1"/>
    </xf>
    <xf numFmtId="172" fontId="1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wrapText="1"/>
    </xf>
    <xf numFmtId="49" fontId="1" fillId="0" borderId="14" xfId="0" applyNumberFormat="1" applyFont="1" applyFill="1" applyBorder="1"/>
    <xf numFmtId="172" fontId="2" fillId="0" borderId="15" xfId="0" applyNumberFormat="1" applyFont="1" applyFill="1" applyBorder="1"/>
    <xf numFmtId="49" fontId="1" fillId="0" borderId="16" xfId="0" applyNumberFormat="1" applyFont="1" applyBorder="1"/>
    <xf numFmtId="0" fontId="1" fillId="0" borderId="17" xfId="0" applyFont="1" applyBorder="1" applyAlignment="1">
      <alignment vertical="top" wrapText="1"/>
    </xf>
    <xf numFmtId="2" fontId="1" fillId="0" borderId="17" xfId="0" applyNumberFormat="1" applyFont="1" applyBorder="1"/>
    <xf numFmtId="0" fontId="1" fillId="0" borderId="17" xfId="0" applyFont="1" applyBorder="1"/>
    <xf numFmtId="0" fontId="1" fillId="0" borderId="17" xfId="0" applyFont="1" applyFill="1" applyBorder="1"/>
    <xf numFmtId="0" fontId="1" fillId="0" borderId="18" xfId="0" applyFont="1" applyBorder="1"/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172" fontId="2" fillId="0" borderId="5" xfId="0" applyNumberFormat="1" applyFont="1" applyBorder="1"/>
    <xf numFmtId="172" fontId="2" fillId="0" borderId="5" xfId="0" applyNumberFormat="1" applyFont="1" applyFill="1" applyBorder="1"/>
    <xf numFmtId="172" fontId="2" fillId="0" borderId="6" xfId="0" applyNumberFormat="1" applyFont="1" applyBorder="1"/>
    <xf numFmtId="2" fontId="2" fillId="0" borderId="2" xfId="0" applyNumberFormat="1" applyFont="1" applyBorder="1"/>
    <xf numFmtId="172" fontId="2" fillId="0" borderId="2" xfId="0" applyNumberFormat="1" applyFont="1" applyBorder="1"/>
    <xf numFmtId="172" fontId="2" fillId="0" borderId="19" xfId="0" applyNumberFormat="1" applyFont="1" applyBorder="1"/>
    <xf numFmtId="49" fontId="1" fillId="0" borderId="7" xfId="0" applyNumberFormat="1" applyFont="1" applyBorder="1"/>
    <xf numFmtId="0" fontId="2" fillId="0" borderId="8" xfId="0" applyFont="1" applyFill="1" applyBorder="1"/>
    <xf numFmtId="49" fontId="1" fillId="0" borderId="10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172" fontId="1" fillId="0" borderId="17" xfId="0" applyNumberFormat="1" applyFont="1" applyBorder="1"/>
    <xf numFmtId="172" fontId="1" fillId="0" borderId="18" xfId="0" applyNumberFormat="1" applyFont="1" applyBorder="1"/>
    <xf numFmtId="172" fontId="1" fillId="0" borderId="2" xfId="0" applyNumberFormat="1" applyFont="1" applyFill="1" applyBorder="1"/>
    <xf numFmtId="172" fontId="1" fillId="0" borderId="1" xfId="0" applyNumberFormat="1" applyFont="1" applyFill="1" applyBorder="1"/>
    <xf numFmtId="172" fontId="1" fillId="0" borderId="15" xfId="0" applyNumberFormat="1" applyFont="1" applyFill="1" applyBorder="1"/>
    <xf numFmtId="2" fontId="2" fillId="0" borderId="15" xfId="0" applyNumberFormat="1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5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2" fillId="0" borderId="15" xfId="0" applyNumberFormat="1" applyFont="1" applyBorder="1" applyAlignment="1">
      <alignment wrapText="1"/>
    </xf>
    <xf numFmtId="172" fontId="1" fillId="0" borderId="18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4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zoomScale="75" zoomScaleNormal="75" workbookViewId="0">
      <selection activeCell="C43" sqref="C43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96" t="s">
        <v>0</v>
      </c>
      <c r="H1" s="96"/>
      <c r="I1" s="3"/>
    </row>
    <row r="2" spans="2:9" ht="18.75" x14ac:dyDescent="0.3">
      <c r="B2" s="3"/>
      <c r="C2" s="3"/>
      <c r="D2" s="97" t="s">
        <v>51</v>
      </c>
      <c r="E2" s="97"/>
      <c r="F2" s="97"/>
      <c r="G2" s="97"/>
      <c r="H2" s="97"/>
      <c r="I2" s="97"/>
    </row>
    <row r="3" spans="2:9" ht="18.75" x14ac:dyDescent="0.3">
      <c r="B3" s="3"/>
      <c r="C3" s="3"/>
      <c r="D3" s="98" t="s">
        <v>52</v>
      </c>
      <c r="E3" s="98"/>
      <c r="F3" s="98"/>
      <c r="G3" s="98"/>
      <c r="H3" s="98"/>
      <c r="I3" s="5"/>
    </row>
    <row r="4" spans="2:9" ht="18.75" x14ac:dyDescent="0.3">
      <c r="B4" s="3"/>
      <c r="C4" s="3"/>
      <c r="D4" s="3"/>
      <c r="E4" s="3"/>
      <c r="F4" s="99" t="s">
        <v>70</v>
      </c>
      <c r="G4" s="99"/>
      <c r="H4" s="99"/>
      <c r="I4" s="3"/>
    </row>
    <row r="5" spans="2:9" ht="18.75" customHeight="1" thickBot="1" x14ac:dyDescent="0.35">
      <c r="B5" s="100" t="s">
        <v>66</v>
      </c>
      <c r="C5" s="100"/>
      <c r="D5" s="100"/>
      <c r="E5" s="100"/>
      <c r="F5" s="100"/>
      <c r="G5" s="100"/>
      <c r="H5" s="3"/>
      <c r="I5" s="3"/>
    </row>
    <row r="6" spans="2:9" ht="19.5" customHeight="1" thickBot="1" x14ac:dyDescent="0.35">
      <c r="B6" s="101"/>
      <c r="C6" s="101"/>
      <c r="D6" s="101"/>
      <c r="E6" s="101"/>
      <c r="F6" s="101"/>
      <c r="G6" s="101"/>
      <c r="H6" s="3"/>
      <c r="I6" s="3"/>
    </row>
    <row r="7" spans="2:9" ht="12.75" customHeight="1" thickBot="1" x14ac:dyDescent="0.35">
      <c r="B7" s="102" t="s">
        <v>1</v>
      </c>
      <c r="C7" s="104" t="s">
        <v>2</v>
      </c>
      <c r="D7" s="104" t="s">
        <v>61</v>
      </c>
      <c r="E7" s="104" t="s">
        <v>67</v>
      </c>
      <c r="F7" s="106" t="s">
        <v>68</v>
      </c>
      <c r="G7" s="104" t="s">
        <v>3</v>
      </c>
      <c r="H7" s="108" t="s">
        <v>69</v>
      </c>
      <c r="I7" s="3"/>
    </row>
    <row r="8" spans="2:9" ht="78" customHeight="1" x14ac:dyDescent="0.3">
      <c r="B8" s="103"/>
      <c r="C8" s="105"/>
      <c r="D8" s="105"/>
      <c r="E8" s="105"/>
      <c r="F8" s="107"/>
      <c r="G8" s="105"/>
      <c r="H8" s="109"/>
      <c r="I8" s="3"/>
    </row>
    <row r="9" spans="2:9" ht="16.5" customHeight="1" x14ac:dyDescent="0.3">
      <c r="B9" s="61" t="s">
        <v>4</v>
      </c>
      <c r="C9" s="6" t="s">
        <v>5</v>
      </c>
      <c r="D9" s="7">
        <f>D10</f>
        <v>5000</v>
      </c>
      <c r="E9" s="7">
        <f>D9/4*3</f>
        <v>3750</v>
      </c>
      <c r="F9" s="8">
        <f>F10</f>
        <v>4445.5</v>
      </c>
      <c r="G9" s="9">
        <f>F9*100/D9</f>
        <v>88.91</v>
      </c>
      <c r="H9" s="62">
        <f>F9*100/E9</f>
        <v>118.54666666666667</v>
      </c>
      <c r="I9" s="3"/>
    </row>
    <row r="10" spans="2:9" ht="15" customHeight="1" x14ac:dyDescent="0.3">
      <c r="B10" s="110" t="s">
        <v>6</v>
      </c>
      <c r="C10" s="111" t="s">
        <v>7</v>
      </c>
      <c r="D10" s="112">
        <v>5000</v>
      </c>
      <c r="E10" s="112">
        <f>E9</f>
        <v>3750</v>
      </c>
      <c r="F10" s="113">
        <v>4445.5</v>
      </c>
      <c r="G10" s="114">
        <f>F10*100/D10</f>
        <v>88.91</v>
      </c>
      <c r="H10" s="115">
        <f>H9</f>
        <v>118.54666666666667</v>
      </c>
      <c r="I10" s="3"/>
    </row>
    <row r="11" spans="2:9" ht="12" customHeight="1" x14ac:dyDescent="0.3">
      <c r="B11" s="110"/>
      <c r="C11" s="111"/>
      <c r="D11" s="112"/>
      <c r="E11" s="112"/>
      <c r="F11" s="113"/>
      <c r="G11" s="114"/>
      <c r="H11" s="115"/>
      <c r="I11" s="3"/>
    </row>
    <row r="12" spans="2:9" ht="26.25" customHeight="1" x14ac:dyDescent="0.3">
      <c r="B12" s="65" t="s">
        <v>39</v>
      </c>
      <c r="C12" s="29" t="s">
        <v>40</v>
      </c>
      <c r="D12" s="20">
        <f>D13</f>
        <v>1900</v>
      </c>
      <c r="E12" s="20">
        <f>D12/4*3</f>
        <v>1425</v>
      </c>
      <c r="F12" s="20">
        <f>F13</f>
        <v>1549.5</v>
      </c>
      <c r="G12" s="20">
        <f>G13</f>
        <v>81.55263157894737</v>
      </c>
      <c r="H12" s="93">
        <f>H13</f>
        <v>108.73684210526315</v>
      </c>
      <c r="I12" s="3"/>
    </row>
    <row r="13" spans="2:9" ht="32.25" customHeight="1" x14ac:dyDescent="0.3">
      <c r="B13" s="63" t="s">
        <v>41</v>
      </c>
      <c r="C13" s="10" t="s">
        <v>42</v>
      </c>
      <c r="D13" s="11">
        <v>1900</v>
      </c>
      <c r="E13" s="11">
        <f>E12</f>
        <v>1425</v>
      </c>
      <c r="F13" s="30">
        <v>1549.5</v>
      </c>
      <c r="G13" s="13">
        <f>F13/D13*100</f>
        <v>81.55263157894737</v>
      </c>
      <c r="H13" s="94">
        <f>F13/E13*100</f>
        <v>108.73684210526315</v>
      </c>
      <c r="I13" s="3"/>
    </row>
    <row r="14" spans="2:9" ht="18.75" x14ac:dyDescent="0.3">
      <c r="B14" s="61" t="s">
        <v>8</v>
      </c>
      <c r="C14" s="6" t="s">
        <v>9</v>
      </c>
      <c r="D14" s="7">
        <f>D15+D18+D20</f>
        <v>50070.7</v>
      </c>
      <c r="E14" s="7">
        <f>D14/4*3</f>
        <v>37553.024999999994</v>
      </c>
      <c r="F14" s="14">
        <f>F15+F18+F20+F19</f>
        <v>19529.400000000001</v>
      </c>
      <c r="G14" s="9">
        <f>F14*100/D14</f>
        <v>39.003648840539483</v>
      </c>
      <c r="H14" s="62">
        <f>F14*100/E14</f>
        <v>52.004865120719316</v>
      </c>
      <c r="I14" s="3"/>
    </row>
    <row r="15" spans="2:9" ht="12.75" customHeight="1" x14ac:dyDescent="0.3">
      <c r="B15" s="110" t="s">
        <v>10</v>
      </c>
      <c r="C15" s="111" t="s">
        <v>11</v>
      </c>
      <c r="D15" s="112">
        <v>3000</v>
      </c>
      <c r="E15" s="112">
        <f>D15/4*3</f>
        <v>2250</v>
      </c>
      <c r="F15" s="113">
        <v>1587</v>
      </c>
      <c r="G15" s="114">
        <f>F15*100/D15</f>
        <v>52.9</v>
      </c>
      <c r="H15" s="115">
        <f>F15*100/E15</f>
        <v>70.533333333333331</v>
      </c>
      <c r="I15" s="3"/>
    </row>
    <row r="16" spans="2:9" ht="18.75" x14ac:dyDescent="0.3">
      <c r="B16" s="110"/>
      <c r="C16" s="111"/>
      <c r="D16" s="112"/>
      <c r="E16" s="112"/>
      <c r="F16" s="113"/>
      <c r="G16" s="114"/>
      <c r="H16" s="115"/>
      <c r="I16" s="3"/>
    </row>
    <row r="17" spans="2:9" ht="2.25" customHeight="1" x14ac:dyDescent="0.3">
      <c r="B17" s="110"/>
      <c r="C17" s="111"/>
      <c r="D17" s="112"/>
      <c r="E17" s="112"/>
      <c r="F17" s="113"/>
      <c r="G17" s="114"/>
      <c r="H17" s="115"/>
      <c r="I17" s="3"/>
    </row>
    <row r="18" spans="2:9" ht="18.75" hidden="1" x14ac:dyDescent="0.3">
      <c r="B18" s="58"/>
      <c r="C18" s="15"/>
      <c r="D18" s="16"/>
      <c r="E18" s="16"/>
      <c r="F18" s="17"/>
      <c r="G18" s="18"/>
      <c r="H18" s="60"/>
      <c r="I18" s="3"/>
    </row>
    <row r="19" spans="2:9" ht="75" x14ac:dyDescent="0.3">
      <c r="B19" s="58" t="s">
        <v>55</v>
      </c>
      <c r="C19" s="19" t="s">
        <v>56</v>
      </c>
      <c r="D19" s="16"/>
      <c r="E19" s="16"/>
      <c r="F19" s="17">
        <v>60.9</v>
      </c>
      <c r="G19" s="18"/>
      <c r="H19" s="60"/>
      <c r="I19" s="3"/>
    </row>
    <row r="20" spans="2:9" ht="18.75" x14ac:dyDescent="0.3">
      <c r="B20" s="58" t="s">
        <v>12</v>
      </c>
      <c r="C20" s="15" t="s">
        <v>13</v>
      </c>
      <c r="D20" s="16">
        <v>47070.7</v>
      </c>
      <c r="E20" s="16">
        <f>D20/4*3</f>
        <v>35303.024999999994</v>
      </c>
      <c r="F20" s="17">
        <v>17881.5</v>
      </c>
      <c r="G20" s="18">
        <f>F20*100/D20</f>
        <v>37.988600127042943</v>
      </c>
      <c r="H20" s="60">
        <f>F20*100/E20</f>
        <v>50.65146683605726</v>
      </c>
      <c r="I20" s="3"/>
    </row>
    <row r="21" spans="2:9" ht="26.25" hidden="1" customHeight="1" x14ac:dyDescent="0.3">
      <c r="B21" s="63"/>
      <c r="C21" s="10"/>
      <c r="D21" s="19"/>
      <c r="E21" s="20"/>
      <c r="F21" s="12"/>
      <c r="G21" s="19"/>
      <c r="H21" s="95"/>
      <c r="I21" s="3"/>
    </row>
    <row r="22" spans="2:9" ht="12.75" customHeight="1" x14ac:dyDescent="0.3">
      <c r="B22" s="120" t="s">
        <v>14</v>
      </c>
      <c r="C22" s="121" t="s">
        <v>15</v>
      </c>
      <c r="D22" s="122">
        <f>D24</f>
        <v>10</v>
      </c>
      <c r="E22" s="122">
        <f>D22/4*3</f>
        <v>7.5</v>
      </c>
      <c r="F22" s="123">
        <f>F24</f>
        <v>2.9</v>
      </c>
      <c r="G22" s="124">
        <f>F22*100/D22</f>
        <v>29</v>
      </c>
      <c r="H22" s="118">
        <f>F22/E22*100</f>
        <v>38.666666666666664</v>
      </c>
      <c r="I22" s="3"/>
    </row>
    <row r="23" spans="2:9" ht="19.5" customHeight="1" x14ac:dyDescent="0.3">
      <c r="B23" s="120"/>
      <c r="C23" s="121"/>
      <c r="D23" s="122"/>
      <c r="E23" s="122"/>
      <c r="F23" s="123"/>
      <c r="G23" s="124"/>
      <c r="H23" s="118"/>
      <c r="I23" s="3"/>
    </row>
    <row r="24" spans="2:9" ht="30.75" customHeight="1" x14ac:dyDescent="0.3">
      <c r="B24" s="110" t="s">
        <v>16</v>
      </c>
      <c r="C24" s="116" t="s">
        <v>17</v>
      </c>
      <c r="D24" s="112">
        <v>10</v>
      </c>
      <c r="E24" s="112">
        <v>7.5</v>
      </c>
      <c r="F24" s="113">
        <v>2.9</v>
      </c>
      <c r="G24" s="116">
        <f>F24/D24*100</f>
        <v>28.999999999999996</v>
      </c>
      <c r="H24" s="115">
        <f>F24/E24*100</f>
        <v>38.666666666666664</v>
      </c>
      <c r="I24" s="3"/>
    </row>
    <row r="25" spans="2:9" ht="30.75" customHeight="1" x14ac:dyDescent="0.3">
      <c r="B25" s="110"/>
      <c r="C25" s="116"/>
      <c r="D25" s="112"/>
      <c r="E25" s="112"/>
      <c r="F25" s="113"/>
      <c r="G25" s="116"/>
      <c r="H25" s="115"/>
      <c r="I25" s="3"/>
    </row>
    <row r="26" spans="2:9" ht="72" customHeight="1" thickBot="1" x14ac:dyDescent="0.35">
      <c r="B26" s="128"/>
      <c r="C26" s="117"/>
      <c r="D26" s="125"/>
      <c r="E26" s="125"/>
      <c r="F26" s="126"/>
      <c r="G26" s="117"/>
      <c r="H26" s="119"/>
      <c r="I26" s="3"/>
    </row>
    <row r="27" spans="2:9" s="2" customFormat="1" ht="18.75" customHeight="1" thickBot="1" x14ac:dyDescent="0.35">
      <c r="B27" s="131" t="s">
        <v>18</v>
      </c>
      <c r="C27" s="132"/>
      <c r="D27" s="75">
        <f>D9+D14+D22+D12</f>
        <v>56980.7</v>
      </c>
      <c r="E27" s="75">
        <f>E9+E14+E22+E12</f>
        <v>42735.524999999994</v>
      </c>
      <c r="F27" s="75">
        <f>F9+F14+F22+F12</f>
        <v>25527.300000000003</v>
      </c>
      <c r="G27" s="75">
        <f>F27/D27*100</f>
        <v>44.799905933061552</v>
      </c>
      <c r="H27" s="76">
        <f>F27/E27*100</f>
        <v>59.733207910748746</v>
      </c>
      <c r="I27" s="4"/>
    </row>
    <row r="28" spans="2:9" ht="54.75" customHeight="1" x14ac:dyDescent="0.3">
      <c r="B28" s="48" t="s">
        <v>19</v>
      </c>
      <c r="C28" s="49" t="s">
        <v>20</v>
      </c>
      <c r="D28" s="50">
        <f>D29+D31+D32+D33+D34+D35</f>
        <v>27663</v>
      </c>
      <c r="E28" s="50">
        <f>E31+E33+E34+E29+E35+E32</f>
        <v>20627.25</v>
      </c>
      <c r="F28" s="51">
        <f>F31+F33+F34+F35+F30+F29+F32</f>
        <v>28636.5</v>
      </c>
      <c r="G28" s="52">
        <f>F28*100/D28</f>
        <v>103.51914109098796</v>
      </c>
      <c r="H28" s="53">
        <f>F28*100/E28</f>
        <v>138.82849143729774</v>
      </c>
      <c r="I28" s="3"/>
    </row>
    <row r="29" spans="2:9" ht="156" customHeight="1" thickBot="1" x14ac:dyDescent="0.35">
      <c r="B29" s="54" t="s">
        <v>43</v>
      </c>
      <c r="C29" s="25" t="s">
        <v>44</v>
      </c>
      <c r="D29" s="26">
        <v>0</v>
      </c>
      <c r="E29" s="32">
        <f>D29/4</f>
        <v>0</v>
      </c>
      <c r="F29" s="28">
        <v>0</v>
      </c>
      <c r="G29" s="27"/>
      <c r="H29" s="55"/>
      <c r="I29" s="3"/>
    </row>
    <row r="30" spans="2:9" ht="105.75" customHeight="1" thickBot="1" x14ac:dyDescent="0.35">
      <c r="B30" s="36" t="s">
        <v>58</v>
      </c>
      <c r="C30" s="37" t="s">
        <v>57</v>
      </c>
      <c r="D30" s="38"/>
      <c r="E30" s="39"/>
      <c r="F30" s="40">
        <v>0</v>
      </c>
      <c r="G30" s="41"/>
      <c r="H30" s="42"/>
      <c r="I30" s="3"/>
    </row>
    <row r="31" spans="2:9" ht="68.25" customHeight="1" x14ac:dyDescent="0.3">
      <c r="B31" s="56" t="s">
        <v>45</v>
      </c>
      <c r="C31" s="33" t="s">
        <v>46</v>
      </c>
      <c r="D31" s="34">
        <v>5578</v>
      </c>
      <c r="E31" s="35">
        <f>D31/4*3</f>
        <v>4183.5</v>
      </c>
      <c r="F31" s="35">
        <v>4864.7</v>
      </c>
      <c r="G31" s="34">
        <f>F31*100/D31</f>
        <v>87.212262459662966</v>
      </c>
      <c r="H31" s="57">
        <f>F31*100/E31</f>
        <v>116.28301661288396</v>
      </c>
      <c r="I31" s="3"/>
    </row>
    <row r="32" spans="2:9" ht="94.5" customHeight="1" x14ac:dyDescent="0.3">
      <c r="B32" s="58" t="s">
        <v>53</v>
      </c>
      <c r="C32" s="23" t="s">
        <v>54</v>
      </c>
      <c r="D32" s="16">
        <v>20925</v>
      </c>
      <c r="E32" s="15">
        <f>D32/4*3</f>
        <v>15693.75</v>
      </c>
      <c r="F32" s="16">
        <v>23271.599999999999</v>
      </c>
      <c r="G32" s="16">
        <f>F32*100/D32</f>
        <v>111.21433691756272</v>
      </c>
      <c r="H32" s="59">
        <f>F32*100/E32</f>
        <v>148.28578255675029</v>
      </c>
      <c r="I32" s="3"/>
    </row>
    <row r="33" spans="2:9" ht="113.25" customHeight="1" x14ac:dyDescent="0.3">
      <c r="B33" s="58" t="s">
        <v>21</v>
      </c>
      <c r="C33" s="23" t="s">
        <v>22</v>
      </c>
      <c r="D33" s="16">
        <v>0</v>
      </c>
      <c r="E33" s="15">
        <f>D33/4</f>
        <v>0</v>
      </c>
      <c r="F33" s="17">
        <v>14.6</v>
      </c>
      <c r="G33" s="18">
        <v>0</v>
      </c>
      <c r="H33" s="60">
        <v>0</v>
      </c>
      <c r="I33" s="3"/>
    </row>
    <row r="34" spans="2:9" ht="95.25" customHeight="1" x14ac:dyDescent="0.3">
      <c r="B34" s="58" t="s">
        <v>23</v>
      </c>
      <c r="C34" s="23" t="s">
        <v>24</v>
      </c>
      <c r="D34" s="16">
        <v>160</v>
      </c>
      <c r="E34" s="15">
        <v>0</v>
      </c>
      <c r="F34" s="17">
        <v>0</v>
      </c>
      <c r="G34" s="18"/>
      <c r="H34" s="60">
        <v>0</v>
      </c>
      <c r="I34" s="3"/>
    </row>
    <row r="35" spans="2:9" ht="47.25" customHeight="1" x14ac:dyDescent="0.3">
      <c r="B35" s="58" t="s">
        <v>47</v>
      </c>
      <c r="C35" s="23" t="s">
        <v>48</v>
      </c>
      <c r="D35" s="16">
        <v>1000</v>
      </c>
      <c r="E35" s="15">
        <f>D35/4*3</f>
        <v>750</v>
      </c>
      <c r="F35" s="17">
        <v>485.6</v>
      </c>
      <c r="G35" s="18">
        <f>F35*100/D35</f>
        <v>48.56</v>
      </c>
      <c r="H35" s="60">
        <f>F35*100/E35</f>
        <v>64.74666666666667</v>
      </c>
      <c r="I35" s="3"/>
    </row>
    <row r="36" spans="2:9" ht="42.75" customHeight="1" x14ac:dyDescent="0.3">
      <c r="B36" s="61" t="s">
        <v>25</v>
      </c>
      <c r="C36" s="22" t="s">
        <v>26</v>
      </c>
      <c r="D36" s="7">
        <f>D37</f>
        <v>2000</v>
      </c>
      <c r="E36" s="6">
        <f>D36/4*3</f>
        <v>1500</v>
      </c>
      <c r="F36" s="8">
        <f>F37</f>
        <v>1009.8</v>
      </c>
      <c r="G36" s="9">
        <f>F36*100/D36</f>
        <v>50.49</v>
      </c>
      <c r="H36" s="62">
        <f>F36*100/E36</f>
        <v>67.319999999999993</v>
      </c>
      <c r="I36" s="3"/>
    </row>
    <row r="37" spans="2:9" ht="17.25" customHeight="1" x14ac:dyDescent="0.3">
      <c r="B37" s="110" t="s">
        <v>27</v>
      </c>
      <c r="C37" s="133" t="s">
        <v>28</v>
      </c>
      <c r="D37" s="112">
        <v>2000</v>
      </c>
      <c r="E37" s="116">
        <f>E36</f>
        <v>1500</v>
      </c>
      <c r="F37" s="113">
        <v>1009.8</v>
      </c>
      <c r="G37" s="114">
        <f>F37*100/D37</f>
        <v>50.49</v>
      </c>
      <c r="H37" s="127">
        <f>F37*100/E37</f>
        <v>67.319999999999993</v>
      </c>
      <c r="I37" s="3"/>
    </row>
    <row r="38" spans="2:9" ht="40.5" customHeight="1" x14ac:dyDescent="0.3">
      <c r="B38" s="110"/>
      <c r="C38" s="133"/>
      <c r="D38" s="112"/>
      <c r="E38" s="116"/>
      <c r="F38" s="113"/>
      <c r="G38" s="114"/>
      <c r="H38" s="127"/>
      <c r="I38" s="3"/>
    </row>
    <row r="39" spans="2:9" ht="38.25" hidden="1" customHeight="1" x14ac:dyDescent="0.3">
      <c r="B39" s="61"/>
      <c r="C39" s="22"/>
      <c r="D39" s="7"/>
      <c r="E39" s="6"/>
      <c r="F39" s="8"/>
      <c r="G39" s="9"/>
      <c r="H39" s="60"/>
      <c r="I39" s="3"/>
    </row>
    <row r="40" spans="2:9" ht="12.75" hidden="1" customHeight="1" x14ac:dyDescent="0.3">
      <c r="B40" s="110"/>
      <c r="C40" s="133"/>
      <c r="D40" s="112"/>
      <c r="E40" s="116"/>
      <c r="F40" s="113"/>
      <c r="G40" s="114"/>
      <c r="H40" s="115"/>
      <c r="I40" s="3"/>
    </row>
    <row r="41" spans="2:9" ht="55.5" hidden="1" customHeight="1" x14ac:dyDescent="0.3">
      <c r="B41" s="110"/>
      <c r="C41" s="133"/>
      <c r="D41" s="112"/>
      <c r="E41" s="116"/>
      <c r="F41" s="113"/>
      <c r="G41" s="114"/>
      <c r="H41" s="115"/>
      <c r="I41" s="3"/>
    </row>
    <row r="42" spans="2:9" ht="24.75" customHeight="1" x14ac:dyDescent="0.3">
      <c r="B42" s="65" t="s">
        <v>64</v>
      </c>
      <c r="C42" s="43" t="s">
        <v>65</v>
      </c>
      <c r="D42" s="20">
        <v>0</v>
      </c>
      <c r="E42" s="43">
        <v>0</v>
      </c>
      <c r="F42" s="44">
        <f>F43</f>
        <v>263.7</v>
      </c>
      <c r="G42" s="45">
        <v>0</v>
      </c>
      <c r="H42" s="66">
        <v>0</v>
      </c>
      <c r="I42" s="3"/>
    </row>
    <row r="43" spans="2:9" ht="80.25" customHeight="1" x14ac:dyDescent="0.3">
      <c r="B43" s="63" t="s">
        <v>62</v>
      </c>
      <c r="C43" s="23" t="s">
        <v>63</v>
      </c>
      <c r="D43" s="11">
        <v>0</v>
      </c>
      <c r="E43" s="19">
        <v>0</v>
      </c>
      <c r="F43" s="12">
        <v>263.7</v>
      </c>
      <c r="G43" s="13">
        <v>0</v>
      </c>
      <c r="H43" s="64">
        <v>0</v>
      </c>
      <c r="I43" s="3"/>
    </row>
    <row r="44" spans="2:9" s="2" customFormat="1" ht="18.75" customHeight="1" x14ac:dyDescent="0.3">
      <c r="B44" s="67" t="s">
        <v>29</v>
      </c>
      <c r="C44" s="24" t="s">
        <v>30</v>
      </c>
      <c r="D44" s="14">
        <f>D45</f>
        <v>180</v>
      </c>
      <c r="E44" s="8">
        <f>D44/4*3</f>
        <v>135</v>
      </c>
      <c r="F44" s="8">
        <f>F45+F46</f>
        <v>119.8</v>
      </c>
      <c r="G44" s="21">
        <f>F44*100/D44</f>
        <v>66.555555555555557</v>
      </c>
      <c r="H44" s="68">
        <f>F44*100/E44</f>
        <v>88.740740740740748</v>
      </c>
      <c r="I44" s="4"/>
    </row>
    <row r="45" spans="2:9" ht="36.75" customHeight="1" x14ac:dyDescent="0.3">
      <c r="B45" s="58" t="s">
        <v>31</v>
      </c>
      <c r="C45" s="23" t="s">
        <v>32</v>
      </c>
      <c r="D45" s="16">
        <v>180</v>
      </c>
      <c r="E45" s="15">
        <f>E44</f>
        <v>135</v>
      </c>
      <c r="F45" s="17">
        <v>119.8</v>
      </c>
      <c r="G45" s="18">
        <f>F45*100/D45</f>
        <v>66.555555555555557</v>
      </c>
      <c r="H45" s="60">
        <f>F45*100/E45</f>
        <v>88.740740740740748</v>
      </c>
      <c r="I45" s="3"/>
    </row>
    <row r="46" spans="2:9" ht="39.75" customHeight="1" thickBot="1" x14ac:dyDescent="0.35">
      <c r="B46" s="69" t="s">
        <v>31</v>
      </c>
      <c r="C46" s="70" t="s">
        <v>33</v>
      </c>
      <c r="D46" s="71">
        <v>0</v>
      </c>
      <c r="E46" s="72">
        <v>0</v>
      </c>
      <c r="F46" s="73">
        <v>0</v>
      </c>
      <c r="G46" s="72">
        <v>0</v>
      </c>
      <c r="H46" s="74">
        <v>0</v>
      </c>
      <c r="I46" s="3"/>
    </row>
    <row r="47" spans="2:9" s="2" customFormat="1" ht="18.75" customHeight="1" x14ac:dyDescent="0.3">
      <c r="B47" s="129" t="s">
        <v>34</v>
      </c>
      <c r="C47" s="129"/>
      <c r="D47" s="47">
        <f>D44+D39+D36+D28+D42</f>
        <v>29843</v>
      </c>
      <c r="E47" s="47">
        <f>E44+E39+E36+E28+E42</f>
        <v>22262.25</v>
      </c>
      <c r="F47" s="47">
        <f>F44+F39+F36+F28+F42</f>
        <v>30029.8</v>
      </c>
      <c r="G47" s="47">
        <f>G44+G39+G36+G28+G42</f>
        <v>220.5646966465435</v>
      </c>
      <c r="H47" s="47">
        <f>H44+H39+H36+H28+H42</f>
        <v>294.88923217803847</v>
      </c>
      <c r="I47" s="4"/>
    </row>
    <row r="48" spans="2:9" ht="18.75" customHeight="1" thickBot="1" x14ac:dyDescent="0.35">
      <c r="B48" s="130" t="s">
        <v>35</v>
      </c>
      <c r="C48" s="130"/>
      <c r="D48" s="80">
        <f>D47+D27</f>
        <v>86823.7</v>
      </c>
      <c r="E48" s="80">
        <f>E47+E27</f>
        <v>64997.774999999994</v>
      </c>
      <c r="F48" s="46">
        <f>F47+F27</f>
        <v>55557.100000000006</v>
      </c>
      <c r="G48" s="81">
        <f>F48*100/D48</f>
        <v>63.988404087823959</v>
      </c>
      <c r="H48" s="82">
        <f>F48*100/E48</f>
        <v>85.475387426723472</v>
      </c>
      <c r="I48" s="3"/>
    </row>
    <row r="49" spans="2:9" ht="21.75" customHeight="1" x14ac:dyDescent="0.3">
      <c r="B49" s="83" t="s">
        <v>36</v>
      </c>
      <c r="C49" s="49" t="s">
        <v>37</v>
      </c>
      <c r="D49" s="50">
        <f>D50</f>
        <v>150670.70000000001</v>
      </c>
      <c r="E49" s="52">
        <f>E50</f>
        <v>150670.70000000001</v>
      </c>
      <c r="F49" s="84">
        <f>F50+F51</f>
        <v>147475.40000000002</v>
      </c>
      <c r="G49" s="52">
        <f>F49/D49*100</f>
        <v>97.879282435138364</v>
      </c>
      <c r="H49" s="53">
        <f>F49/E49*100</f>
        <v>97.879282435138364</v>
      </c>
      <c r="I49" s="3"/>
    </row>
    <row r="50" spans="2:9" ht="57.75" customHeight="1" x14ac:dyDescent="0.3">
      <c r="B50" s="85" t="s">
        <v>50</v>
      </c>
      <c r="C50" s="25" t="s">
        <v>49</v>
      </c>
      <c r="D50" s="26">
        <v>150670.70000000001</v>
      </c>
      <c r="E50" s="90">
        <v>150670.70000000001</v>
      </c>
      <c r="F50" s="28">
        <v>150670.70000000001</v>
      </c>
      <c r="G50" s="91">
        <v>100</v>
      </c>
      <c r="H50" s="92">
        <f>F50*100/D50</f>
        <v>100</v>
      </c>
      <c r="I50" s="3"/>
    </row>
    <row r="51" spans="2:9" ht="78" customHeight="1" thickBot="1" x14ac:dyDescent="0.35">
      <c r="B51" s="86" t="s">
        <v>59</v>
      </c>
      <c r="C51" s="87" t="s">
        <v>60</v>
      </c>
      <c r="D51" s="71"/>
      <c r="E51" s="88"/>
      <c r="F51" s="73">
        <v>-3195.3</v>
      </c>
      <c r="G51" s="88"/>
      <c r="H51" s="89"/>
      <c r="I51" s="3"/>
    </row>
    <row r="52" spans="2:9" ht="19.5" customHeight="1" thickBot="1" x14ac:dyDescent="0.35">
      <c r="B52" s="134" t="s">
        <v>38</v>
      </c>
      <c r="C52" s="135"/>
      <c r="D52" s="77">
        <f>D49+D48</f>
        <v>237494.40000000002</v>
      </c>
      <c r="E52" s="77">
        <f>E48+E49</f>
        <v>215668.47500000001</v>
      </c>
      <c r="F52" s="78">
        <f>F48+F49</f>
        <v>203032.50000000003</v>
      </c>
      <c r="G52" s="77">
        <f>F52*100/D52</f>
        <v>85.489384170742554</v>
      </c>
      <c r="H52" s="79">
        <f>F52*100/E52</f>
        <v>94.141018987591963</v>
      </c>
      <c r="I52" s="3"/>
    </row>
    <row r="53" spans="2:9" ht="18.75" x14ac:dyDescent="0.3">
      <c r="B53" s="3"/>
      <c r="C53" s="3"/>
      <c r="D53" s="3"/>
      <c r="E53" s="3"/>
      <c r="F53" s="4"/>
      <c r="G53" s="3"/>
      <c r="H53" s="3"/>
      <c r="I53" s="3"/>
    </row>
    <row r="55" spans="2:9" x14ac:dyDescent="0.2">
      <c r="F55" s="31"/>
    </row>
    <row r="56" spans="2:9" x14ac:dyDescent="0.2">
      <c r="F56" s="31"/>
    </row>
  </sheetData>
  <sheetProtection selectLockedCells="1" selectUnlockedCells="1"/>
  <mergeCells count="58">
    <mergeCell ref="B52:C52"/>
    <mergeCell ref="B40:B41"/>
    <mergeCell ref="C40:C41"/>
    <mergeCell ref="D40:D41"/>
    <mergeCell ref="E40:E41"/>
    <mergeCell ref="F40:F41"/>
    <mergeCell ref="G37:G38"/>
    <mergeCell ref="H37:H38"/>
    <mergeCell ref="B24:B26"/>
    <mergeCell ref="H40:H41"/>
    <mergeCell ref="B47:C47"/>
    <mergeCell ref="B48:C48"/>
    <mergeCell ref="G40:G41"/>
    <mergeCell ref="B27:C27"/>
    <mergeCell ref="B37:B38"/>
    <mergeCell ref="C37:C38"/>
    <mergeCell ref="D37:D38"/>
    <mergeCell ref="E37:E38"/>
    <mergeCell ref="F37:F38"/>
    <mergeCell ref="C24:C26"/>
    <mergeCell ref="D24:D26"/>
    <mergeCell ref="E24:E26"/>
    <mergeCell ref="F24:F26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B15:B17"/>
    <mergeCell ref="C15:C17"/>
    <mergeCell ref="D15:D17"/>
    <mergeCell ref="E15:E17"/>
    <mergeCell ref="F15:F17"/>
    <mergeCell ref="G15:G17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</mergeCells>
  <pageMargins left="0.74791666666666667" right="0.74791666666666667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2022-11-11T09:21:37Z</cp:lastPrinted>
  <dcterms:created xsi:type="dcterms:W3CDTF">2023-03-21T11:52:38Z</dcterms:created>
  <dcterms:modified xsi:type="dcterms:W3CDTF">2023-03-21T11:52:39Z</dcterms:modified>
</cp:coreProperties>
</file>